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27-12-2023_15-55-11\"/>
    </mc:Choice>
  </mc:AlternateContent>
  <bookViews>
    <workbookView xWindow="0" yWindow="0" windowWidth="22752" windowHeight="8736" activeTab="1"/>
  </bookViews>
  <sheets>
    <sheet name="Приложение2" sheetId="8" r:id="rId1"/>
    <sheet name="Приложение 3" sheetId="6" r:id="rId2"/>
  </sheets>
  <definedNames>
    <definedName name="APPT" localSheetId="1">'Приложение 3'!#REF!</definedName>
    <definedName name="APPT" localSheetId="0">Приложение2!#REF!</definedName>
    <definedName name="FIO" localSheetId="1">'Приложение 3'!#REF!</definedName>
    <definedName name="FIO" localSheetId="0">Приложение2!#REF!</definedName>
    <definedName name="SIGN" localSheetId="1">'Приложение 3'!#REF!</definedName>
    <definedName name="SIGN" localSheetId="0">Приложение2!#REF!</definedName>
    <definedName name="_xlnm.Print_Area" localSheetId="1">'Приложение 3'!$A$1:$G$148</definedName>
    <definedName name="_xlnm.Print_Area" localSheetId="0">Приложение2!$A$1:$H$218</definedName>
  </definedNames>
  <calcPr calcId="152511"/>
</workbook>
</file>

<file path=xl/calcChain.xml><?xml version="1.0" encoding="utf-8"?>
<calcChain xmlns="http://schemas.openxmlformats.org/spreadsheetml/2006/main">
  <c r="G120" i="6" l="1"/>
  <c r="F121" i="6"/>
  <c r="G128" i="6" l="1"/>
  <c r="G118" i="6"/>
  <c r="G163" i="6" s="1"/>
  <c r="G123" i="6"/>
  <c r="G119" i="6"/>
  <c r="F142" i="6"/>
  <c r="F141" i="6" s="1"/>
  <c r="G142" i="6"/>
  <c r="F144" i="6"/>
  <c r="G144" i="6"/>
  <c r="E144" i="6"/>
  <c r="F136" i="6"/>
  <c r="G136" i="6"/>
  <c r="G138" i="6"/>
  <c r="F138" i="6"/>
  <c r="F139" i="6"/>
  <c r="G139" i="6"/>
  <c r="E139" i="6"/>
  <c r="F140" i="6"/>
  <c r="G140" i="6"/>
  <c r="E140" i="6"/>
  <c r="F123" i="6"/>
  <c r="F124" i="6"/>
  <c r="G124" i="6"/>
  <c r="E124" i="6"/>
  <c r="G125" i="6"/>
  <c r="F125" i="6"/>
  <c r="F218" i="8"/>
  <c r="F151" i="6"/>
  <c r="G151" i="6"/>
  <c r="F147" i="6"/>
  <c r="F146" i="6" s="1"/>
  <c r="F145" i="6" s="1"/>
  <c r="G148" i="6"/>
  <c r="G147" i="6" s="1"/>
  <c r="G146" i="6" s="1"/>
  <c r="G145" i="6" s="1"/>
  <c r="F148" i="6"/>
  <c r="G160" i="6"/>
  <c r="G159" i="6" s="1"/>
  <c r="G158" i="6" s="1"/>
  <c r="G157" i="6" s="1"/>
  <c r="F160" i="6"/>
  <c r="F159" i="6" s="1"/>
  <c r="F158" i="6" s="1"/>
  <c r="F157" i="6" s="1"/>
  <c r="E159" i="6"/>
  <c r="E158" i="6" s="1"/>
  <c r="E157" i="6" s="1"/>
  <c r="E155" i="6"/>
  <c r="E154" i="6"/>
  <c r="E152" i="6"/>
  <c r="E149" i="6"/>
  <c r="G117" i="6"/>
  <c r="F117" i="6"/>
  <c r="E147" i="6"/>
  <c r="E146" i="6" s="1"/>
  <c r="E145" i="6" s="1"/>
  <c r="E143" i="6"/>
  <c r="E142" i="6" s="1"/>
  <c r="E141" i="6" s="1"/>
  <c r="E137" i="6"/>
  <c r="E134" i="6"/>
  <c r="E133" i="6" s="1"/>
  <c r="E131" i="6"/>
  <c r="E128" i="6" s="1"/>
  <c r="E125" i="6"/>
  <c r="E120" i="6"/>
  <c r="E119" i="6" s="1"/>
  <c r="F13" i="8"/>
  <c r="F45" i="8"/>
  <c r="F214" i="8"/>
  <c r="F213" i="8" s="1"/>
  <c r="F212" i="8" s="1"/>
  <c r="F206" i="8"/>
  <c r="F210" i="8"/>
  <c r="F207" i="8"/>
  <c r="F204" i="8"/>
  <c r="F20" i="8"/>
  <c r="H215" i="8"/>
  <c r="H214" i="8" s="1"/>
  <c r="H213" i="8" s="1"/>
  <c r="H212" i="8" s="1"/>
  <c r="G215" i="8"/>
  <c r="F209" i="8"/>
  <c r="G141" i="6"/>
  <c r="F21" i="8"/>
  <c r="G21" i="8" s="1"/>
  <c r="H17" i="8"/>
  <c r="G40" i="8"/>
  <c r="H40" i="8" s="1"/>
  <c r="G39" i="8"/>
  <c r="H39" i="8" s="1"/>
  <c r="G32" i="8"/>
  <c r="H32" i="8" s="1"/>
  <c r="H31" i="8" s="1"/>
  <c r="H28" i="8" s="1"/>
  <c r="F122" i="6"/>
  <c r="G122" i="6"/>
  <c r="F37" i="8"/>
  <c r="F36" i="8" s="1"/>
  <c r="F14" i="8" s="1"/>
  <c r="H47" i="8"/>
  <c r="F31" i="8"/>
  <c r="F28" i="8" s="1"/>
  <c r="E136" i="6" l="1"/>
  <c r="E151" i="6"/>
  <c r="E123" i="6"/>
  <c r="F131" i="6"/>
  <c r="F130" i="6" s="1"/>
  <c r="G214" i="8"/>
  <c r="G213" i="8" s="1"/>
  <c r="G212" i="8" s="1"/>
  <c r="F143" i="6"/>
  <c r="H21" i="8"/>
  <c r="H20" i="8" s="1"/>
  <c r="H19" i="8" s="1"/>
  <c r="G20" i="8"/>
  <c r="G19" i="8" s="1"/>
  <c r="G31" i="8"/>
  <c r="G28" i="8" s="1"/>
  <c r="G143" i="6"/>
  <c r="G47" i="8"/>
  <c r="G46" i="8" s="1"/>
  <c r="G45" i="8" s="1"/>
  <c r="G137" i="6"/>
  <c r="F137" i="6"/>
  <c r="G134" i="6"/>
  <c r="G133" i="6" s="1"/>
  <c r="G132" i="6" s="1"/>
  <c r="F134" i="6"/>
  <c r="F133" i="6" s="1"/>
  <c r="F132" i="6" s="1"/>
  <c r="F128" i="6"/>
  <c r="H46" i="8"/>
  <c r="H45" i="8" s="1"/>
  <c r="G43" i="8"/>
  <c r="G42" i="8" s="1"/>
  <c r="G41" i="8" s="1"/>
  <c r="H43" i="8"/>
  <c r="H42" i="8" s="1"/>
  <c r="H41" i="8" s="1"/>
  <c r="G36" i="8"/>
  <c r="H36" i="8"/>
  <c r="G37" i="8"/>
  <c r="H37" i="8"/>
  <c r="G34" i="8"/>
  <c r="G33" i="8" s="1"/>
  <c r="H34" i="8"/>
  <c r="H33" i="8" s="1"/>
  <c r="G16" i="8"/>
  <c r="G15" i="8" s="1"/>
  <c r="G14" i="8" s="1"/>
  <c r="H16" i="8"/>
  <c r="H15" i="8" s="1"/>
  <c r="G218" i="8" l="1"/>
  <c r="G222" i="8" s="1"/>
  <c r="G13" i="8"/>
  <c r="E118" i="6"/>
  <c r="E163" i="6" s="1"/>
  <c r="G131" i="6"/>
  <c r="G130" i="6"/>
  <c r="H14" i="8"/>
  <c r="H218" i="8" s="1"/>
  <c r="H222" i="8" s="1"/>
  <c r="H13" i="8" l="1"/>
  <c r="F16" i="8"/>
  <c r="F43" i="8" l="1"/>
  <c r="G121" i="6" l="1"/>
  <c r="F120" i="6" l="1"/>
  <c r="F119" i="6" s="1"/>
  <c r="F118" i="6" s="1"/>
  <c r="F163" i="6" s="1"/>
  <c r="F201" i="8"/>
  <c r="F200" i="8" s="1"/>
  <c r="F198" i="8"/>
  <c r="F197" i="8" s="1"/>
  <c r="F193" i="8"/>
  <c r="F192" i="8" s="1"/>
  <c r="F191" i="8" s="1"/>
  <c r="F189" i="8"/>
  <c r="F188" i="8" s="1"/>
  <c r="F186" i="8"/>
  <c r="F185" i="8" s="1"/>
  <c r="F183" i="8"/>
  <c r="F182" i="8" s="1"/>
  <c r="F179" i="8"/>
  <c r="F173" i="8"/>
  <c r="F172" i="8" s="1"/>
  <c r="F169" i="8"/>
  <c r="F168" i="8" s="1"/>
  <c r="F147" i="8"/>
  <c r="F146" i="8" s="1"/>
  <c r="F144" i="8"/>
  <c r="F143" i="8" s="1"/>
  <c r="F139" i="8"/>
  <c r="F138" i="8" s="1"/>
  <c r="F137" i="8" s="1"/>
  <c r="F135" i="8"/>
  <c r="F134" i="8" s="1"/>
  <c r="F132" i="8"/>
  <c r="F131" i="8" s="1"/>
  <c r="F129" i="8"/>
  <c r="F128" i="8" s="1"/>
  <c r="F125" i="8"/>
  <c r="F119" i="8"/>
  <c r="F118" i="8" s="1"/>
  <c r="F115" i="8"/>
  <c r="F114" i="8" s="1"/>
  <c r="F47" i="8"/>
  <c r="F46" i="8" s="1"/>
  <c r="F42" i="8"/>
  <c r="F41" i="8" s="1"/>
  <c r="F34" i="8"/>
  <c r="F33" i="8" s="1"/>
  <c r="F19" i="8"/>
  <c r="F15" i="8"/>
  <c r="G98" i="6"/>
  <c r="G97" i="6" s="1"/>
  <c r="F98" i="6"/>
  <c r="F97" i="6" s="1"/>
  <c r="G95" i="6"/>
  <c r="G94" i="6" s="1"/>
  <c r="F94" i="6"/>
  <c r="G90" i="6"/>
  <c r="G89" i="6" s="1"/>
  <c r="G88" i="6" s="1"/>
  <c r="F90" i="6"/>
  <c r="F89" i="6" s="1"/>
  <c r="F88" i="6" s="1"/>
  <c r="G86" i="6"/>
  <c r="G85" i="6" s="1"/>
  <c r="F86" i="6"/>
  <c r="F85" i="6" s="1"/>
  <c r="G83" i="6"/>
  <c r="G82" i="6" s="1"/>
  <c r="F83" i="6"/>
  <c r="F82" i="6" s="1"/>
  <c r="G76" i="6"/>
  <c r="F76" i="6"/>
  <c r="G70" i="6"/>
  <c r="G69" i="6" s="1"/>
  <c r="F70" i="6"/>
  <c r="F69" i="6" s="1"/>
  <c r="G66" i="6"/>
  <c r="G65" i="6" s="1"/>
  <c r="F66" i="6"/>
  <c r="F65" i="6" s="1"/>
  <c r="H51" i="6"/>
  <c r="G50" i="6"/>
  <c r="G49" i="6" s="1"/>
  <c r="F50" i="6"/>
  <c r="F49" i="6" s="1"/>
  <c r="E50" i="6"/>
  <c r="E49" i="6" s="1"/>
  <c r="G47" i="6"/>
  <c r="G46" i="6" s="1"/>
  <c r="E47" i="6"/>
  <c r="E46" i="6" s="1"/>
  <c r="F46" i="6"/>
  <c r="G42" i="6"/>
  <c r="G41" i="6" s="1"/>
  <c r="G40" i="6" s="1"/>
  <c r="F42" i="6"/>
  <c r="F41" i="6" s="1"/>
  <c r="F40" i="6" s="1"/>
  <c r="E42" i="6"/>
  <c r="E41" i="6" s="1"/>
  <c r="E40" i="6" s="1"/>
  <c r="G38" i="6"/>
  <c r="G37" i="6" s="1"/>
  <c r="F38" i="6"/>
  <c r="F37" i="6" s="1"/>
  <c r="E38" i="6"/>
  <c r="E37" i="6" s="1"/>
  <c r="H36" i="6"/>
  <c r="G35" i="6"/>
  <c r="G34" i="6" s="1"/>
  <c r="F35" i="6"/>
  <c r="F34" i="6" s="1"/>
  <c r="E35" i="6"/>
  <c r="E34" i="6" s="1"/>
  <c r="E32" i="6"/>
  <c r="E31" i="6" s="1"/>
  <c r="G28" i="6"/>
  <c r="F28" i="6"/>
  <c r="E28" i="6"/>
  <c r="F27" i="6"/>
  <c r="H27" i="6" s="1"/>
  <c r="F26" i="6"/>
  <c r="H26" i="6" s="1"/>
  <c r="H25" i="6"/>
  <c r="H24" i="6"/>
  <c r="H23" i="6"/>
  <c r="H21" i="6"/>
  <c r="G20" i="6"/>
  <c r="G19" i="6" s="1"/>
  <c r="F20" i="6"/>
  <c r="E20" i="6"/>
  <c r="E19" i="6" s="1"/>
  <c r="G16" i="6"/>
  <c r="G15" i="6" s="1"/>
  <c r="F16" i="6"/>
  <c r="F15" i="6" s="1"/>
  <c r="E16" i="6"/>
  <c r="E15" i="6" s="1"/>
  <c r="G93" i="6" l="1"/>
  <c r="F142" i="8"/>
  <c r="G45" i="6"/>
  <c r="F45" i="6"/>
  <c r="F196" i="8"/>
  <c r="E45" i="6"/>
  <c r="F64" i="6"/>
  <c r="H20" i="6"/>
  <c r="G27" i="6"/>
  <c r="G64" i="6"/>
  <c r="E14" i="6"/>
  <c r="F19" i="6"/>
  <c r="H19" i="6" s="1"/>
  <c r="H35" i="6"/>
  <c r="H50" i="6"/>
  <c r="F93" i="6"/>
  <c r="G14" i="6"/>
  <c r="H34" i="6"/>
  <c r="F113" i="8"/>
  <c r="F167" i="8"/>
  <c r="G26" i="6"/>
  <c r="G63" i="6" l="1"/>
  <c r="F112" i="8"/>
  <c r="F149" i="8" s="1"/>
  <c r="F166" i="8"/>
  <c r="F203" i="8" s="1"/>
  <c r="F14" i="6"/>
  <c r="F13" i="6" s="1"/>
  <c r="G13" i="6"/>
  <c r="E13" i="6"/>
  <c r="F63" i="6"/>
  <c r="E116" i="6"/>
</calcChain>
</file>

<file path=xl/sharedStrings.xml><?xml version="1.0" encoding="utf-8"?>
<sst xmlns="http://schemas.openxmlformats.org/spreadsheetml/2006/main" count="875" uniqueCount="133">
  <si>
    <t>КФСР</t>
  </si>
  <si>
    <t>Наименование КФСР</t>
  </si>
  <si>
    <t>КЦСР</t>
  </si>
  <si>
    <t>КВР</t>
  </si>
  <si>
    <t>КВСР</t>
  </si>
  <si>
    <t>121</t>
  </si>
  <si>
    <t>244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</si>
  <si>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</si>
  <si>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</si>
  <si>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851</t>
  </si>
  <si>
    <t>Уплата налога на имущество организаций и земельного налога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</si>
  <si>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</si>
  <si>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</si>
  <si>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</si>
  <si>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</si>
  <si>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</si>
  <si>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</si>
  <si>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</si>
  <si>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</si>
  <si>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</si>
  <si>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</si>
  <si>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>852</t>
  </si>
  <si>
    <t xml:space="preserve">к Решению Совета местного самоуправления </t>
  </si>
  <si>
    <t>ВЕДОМСТВЕННАЯ СТРУКТУРА  РАСХОДОВ</t>
  </si>
  <si>
    <t>Уплата прочих налогов, сборов и иных платежей</t>
  </si>
  <si>
    <t>приложение 4</t>
  </si>
  <si>
    <t>приложение 5</t>
  </si>
  <si>
    <t>Прочая закупка товаров, работ и услуг для обеспечения государственных (муниципальных) нужд</t>
  </si>
  <si>
    <t>0100</t>
  </si>
  <si>
    <t>0400</t>
  </si>
  <si>
    <t>Общегосударственные вопросы</t>
  </si>
  <si>
    <t>Национальная экономика</t>
  </si>
  <si>
    <t xml:space="preserve">РАСПРЕДЕЛЕНИЕ БЮДЖЕТНЫХ АССИГНОВАНИЙ </t>
  </si>
  <si>
    <t xml:space="preserve">ПО РАЗДЕЛАМ И ПОДРАЗДЕЛАМ,ЦЕЛЕВЫМ СТАТЬЯМ, </t>
  </si>
  <si>
    <t xml:space="preserve"> ГРУППАМ ВИДОВ РАСХОДОВ КЛАССИФИКАЦИИ РАСХОДОВ МЕСТНОГО  БЮДЖЕТА НА ПЛАНОВЫЙ ПЕРИОД 2017 и 2018 годов</t>
  </si>
  <si>
    <t>на 2016 год и на плановый период 2017 и 2018годов"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</si>
  <si>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</si>
  <si>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</si>
  <si>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Администрация поселения</t>
  </si>
  <si>
    <t>0102</t>
  </si>
  <si>
    <t>0107</t>
  </si>
  <si>
    <t>Обеспечение проведения выборов и референдумов</t>
  </si>
  <si>
    <t>Уплата иных платежей</t>
  </si>
  <si>
    <t>0409</t>
  </si>
  <si>
    <t>Дорожное хозяйство (дорожные фонды)</t>
  </si>
  <si>
    <t>0200</t>
  </si>
  <si>
    <t>Национальная оборона</t>
  </si>
  <si>
    <t>Мобилизационная и вневойсковая подготовка</t>
  </si>
  <si>
    <t>0203</t>
  </si>
  <si>
    <t>Субвенции</t>
  </si>
  <si>
    <t>Зольского муниципального района</t>
  </si>
  <si>
    <t>от 29.12.2015г. №28/1</t>
  </si>
  <si>
    <t>7710090019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</si>
  <si>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</si>
  <si>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</si>
  <si>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</si>
  <si>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7820090019</t>
  </si>
  <si>
    <t>Субвенции на проведение выборов депутатов представительного органа муниципального образования</t>
  </si>
  <si>
    <t>9440079440</t>
  </si>
  <si>
    <t>Перечисления другим бюджетам бюджетной системы Российской Федерации</t>
  </si>
  <si>
    <t>Взнос в Ассоциацию "Совет муниципальных образований КБР"</t>
  </si>
  <si>
    <t>7710092794</t>
  </si>
  <si>
    <t>3920520540</t>
  </si>
  <si>
    <t>3920520541</t>
  </si>
  <si>
    <t xml:space="preserve">Резервный фонд местной администрации 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</si>
  <si>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</si>
  <si>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</si>
  <si>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Содержание автомобильных дорог общего пользования местного значения</t>
  </si>
  <si>
    <t>2420192058</t>
  </si>
  <si>
    <t>15Г0099998</t>
  </si>
  <si>
    <t>Реализация мероприятий программы</t>
  </si>
  <si>
    <t>9390079390</t>
  </si>
  <si>
    <t>Расходы на обеспечение функций государственных органов, в том числе территориальных органов</t>
  </si>
  <si>
    <t>Субвенции на осуществление полномочий контрольно-счетного органа поселения по осуществлению внешнего муниципального финансового контроля"</t>
  </si>
  <si>
    <t>МЕСТНОГО БЮДЖЕТА НА   2017 и 2018 годы</t>
  </si>
  <si>
    <t>Приложение 6</t>
  </si>
  <si>
    <t>119</t>
  </si>
  <si>
    <t>к Решению Совета местного самоуправления</t>
  </si>
  <si>
    <t>"О местном бюджете сельского поселения</t>
  </si>
  <si>
    <t>Всего по разделу 01</t>
  </si>
  <si>
    <t>всего по разделу 02</t>
  </si>
  <si>
    <t>Всего по разделу 04</t>
  </si>
  <si>
    <t>Всего</t>
  </si>
  <si>
    <t>Всего по разделу 02</t>
  </si>
  <si>
    <t xml:space="preserve"> ГРУППАМ ВИДОВ РАСХОДОВ КЛАССИФИКАЦИИ РАСХОДОВ МЕСТНОГО  БЮДЖЕТА НА 2016 г.</t>
  </si>
  <si>
    <t xml:space="preserve">МЕСТНОГО БЮДЖЕТА НА 2016 ГОД </t>
  </si>
  <si>
    <t>района на 2016 год и на плановый период 2017 и 2018 годов"                                      от 29.12.2015г. №28/1</t>
  </si>
  <si>
    <t>Сумма</t>
  </si>
  <si>
    <t>122</t>
  </si>
  <si>
    <t>Иные выплаты персоналу государственных (муниципальных) органов, за исключением фонда оплаты труда</t>
  </si>
  <si>
    <t>0105</t>
  </si>
  <si>
    <t>853</t>
  </si>
  <si>
    <t>854</t>
  </si>
  <si>
    <t>0800</t>
  </si>
  <si>
    <t>КУЛЬТУРА и КИНЕМАТОГРАФИЯ</t>
  </si>
  <si>
    <t>Культура</t>
  </si>
  <si>
    <t>0801</t>
  </si>
  <si>
    <t>Расходы на обеспечение деятельности муниципальных учреждений</t>
  </si>
  <si>
    <t>1120190059</t>
  </si>
  <si>
    <t>15Г00715ГО</t>
  </si>
  <si>
    <t>100</t>
  </si>
  <si>
    <t>Закупка товаров, работ и услуг для обеспечения
государственных (муниципальных) нужд</t>
  </si>
  <si>
    <t>Иные МБТ на осуществление полномочий по утверждению ген.планов поселения</t>
  </si>
  <si>
    <t>Межбюджетные трансферты</t>
  </si>
  <si>
    <t>Субвенции на осуществление полномочий контрольно-счетного органа поселения по осуществлению внешнего муниципального финансового контроля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</si>
  <si>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</si>
  <si>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200</t>
  </si>
  <si>
    <t>Иные бюджетные ассигнования</t>
  </si>
  <si>
    <t>Условно утвержденные расходы</t>
  </si>
  <si>
    <t>ИТОГО</t>
  </si>
  <si>
    <t xml:space="preserve"> ГРУППАМ ВИДОВ РАСХОДОВ КЛАССИФИКАЦИИ РАСХОДОВ МЕСТНОГО  БЮДЖЕТА </t>
  </si>
  <si>
    <t xml:space="preserve">" О местном бюджете сельского поселения Кичмалка </t>
  </si>
  <si>
    <t>Местная вадминистрация сельского поселения Кичмалка Зольского муниципального района Кабардино-Балкарской Республики</t>
  </si>
  <si>
    <t xml:space="preserve"> Кичмалка Зольского муниципального </t>
  </si>
  <si>
    <t>приложение №2</t>
  </si>
  <si>
    <t>3920373920</t>
  </si>
  <si>
    <t>Иные МБТ на осуществление полномочий органа внутреннего муниципального финконтроля поселения</t>
  </si>
  <si>
    <t>МЕСТНОГО БЮДЖЕТА НА 2023 ГОД  И НА ПЛАНОВЫЙ ПЕРИОД 2024 И 2025 ГОДОВ</t>
  </si>
  <si>
    <t>на 2023 год и на плановый период 2024 и 2025 годов"</t>
  </si>
  <si>
    <t>НА 2023 ГОД  И НА ПЛАНОВЫЙ ПЕРИОД 2024 И 2025 ГОДОВ</t>
  </si>
  <si>
    <t xml:space="preserve">№13/1 от 30.12.2022г. </t>
  </si>
  <si>
    <t xml:space="preserve"> №13/1  от 30.12.2022г. </t>
  </si>
  <si>
    <t>0503</t>
  </si>
  <si>
    <t>Благоустройство</t>
  </si>
  <si>
    <t>Реализация программ формирования современной городской среды</t>
  </si>
  <si>
    <t>052F255550</t>
  </si>
  <si>
    <t xml:space="preserve">к   Решению Совета местного самоуправления </t>
  </si>
  <si>
    <t>к решению Совета местного самоуправления</t>
  </si>
  <si>
    <t>703</t>
  </si>
  <si>
    <t>0502</t>
  </si>
  <si>
    <t>0599999999</t>
  </si>
  <si>
    <t>0500</t>
  </si>
  <si>
    <t>Финансовое обеспечение иных расходов органов местного самоуправления и муниципальных казенных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</si>
</sst>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00B0F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49" fontId="4" fillId="0" borderId="0" xfId="0" applyNumberFormat="1" applyFont="1" applyBorder="1" applyAlignment="1">
      <alignment horizontal="center"/>
    </xf>
    <xf numFmtId="0" fontId="3" fillId="0" borderId="5" xfId="0" applyFont="1" applyBorder="1"/>
    <xf numFmtId="49" fontId="3" fillId="0" borderId="5" xfId="0" applyNumberFormat="1" applyFont="1" applyBorder="1"/>
    <xf numFmtId="0" fontId="3" fillId="0" borderId="6" xfId="0" applyFont="1" applyBorder="1"/>
    <xf numFmtId="49" fontId="3" fillId="0" borderId="6" xfId="0" applyNumberFormat="1" applyFont="1" applyBorder="1"/>
    <xf numFmtId="0" fontId="3" fillId="0" borderId="8" xfId="0" applyFont="1" applyBorder="1"/>
    <xf numFmtId="0" fontId="7" fillId="0" borderId="1" xfId="0" applyFont="1" applyBorder="1"/>
    <xf numFmtId="0" fontId="7" fillId="0" borderId="2" xfId="0" applyFont="1" applyBorder="1"/>
    <xf numFmtId="49" fontId="7" fillId="0" borderId="2" xfId="0" applyNumberFormat="1" applyFont="1" applyBorder="1"/>
    <xf numFmtId="4" fontId="5" fillId="0" borderId="0" xfId="0" applyNumberFormat="1" applyFont="1" applyBorder="1"/>
    <xf numFmtId="0" fontId="3" fillId="0" borderId="1" xfId="0" applyFont="1" applyBorder="1"/>
    <xf numFmtId="0" fontId="3" fillId="0" borderId="4" xfId="0" applyFont="1" applyBorder="1"/>
    <xf numFmtId="49" fontId="3" fillId="0" borderId="2" xfId="0" applyNumberFormat="1" applyFont="1" applyBorder="1"/>
    <xf numFmtId="4" fontId="3" fillId="0" borderId="1" xfId="0" applyNumberFormat="1" applyFont="1" applyBorder="1"/>
    <xf numFmtId="4" fontId="6" fillId="0" borderId="0" xfId="0" applyNumberFormat="1" applyFont="1" applyBorder="1"/>
    <xf numFmtId="0" fontId="3" fillId="0" borderId="1" xfId="0" applyFont="1" applyBorder="1" applyAlignment="1">
      <alignment wrapText="1"/>
    </xf>
    <xf numFmtId="49" fontId="3" fillId="0" borderId="4" xfId="0" applyNumberFormat="1" applyFont="1" applyBorder="1"/>
    <xf numFmtId="49" fontId="3" fillId="0" borderId="1" xfId="0" applyNumberFormat="1" applyFont="1" applyBorder="1"/>
    <xf numFmtId="49" fontId="3" fillId="0" borderId="0" xfId="0" applyNumberFormat="1" applyFont="1" applyAlignment="1"/>
    <xf numFmtId="49" fontId="3" fillId="0" borderId="2" xfId="0" applyNumberFormat="1" applyFont="1" applyBorder="1" applyAlignment="1">
      <alignment horizontal="left"/>
    </xf>
    <xf numFmtId="0" fontId="3" fillId="0" borderId="0" xfId="0" applyFont="1"/>
    <xf numFmtId="49" fontId="3" fillId="0" borderId="1" xfId="0" applyNumberFormat="1" applyFont="1" applyBorder="1" applyAlignment="1">
      <alignment horizontal="left"/>
    </xf>
    <xf numFmtId="49" fontId="3" fillId="0" borderId="7" xfId="0" applyNumberFormat="1" applyFont="1" applyBorder="1"/>
    <xf numFmtId="0" fontId="4" fillId="0" borderId="4" xfId="0" applyFont="1" applyBorder="1"/>
    <xf numFmtId="49" fontId="4" fillId="0" borderId="2" xfId="0" applyNumberFormat="1" applyFont="1" applyBorder="1"/>
    <xf numFmtId="4" fontId="4" fillId="0" borderId="1" xfId="0" applyNumberFormat="1" applyFont="1" applyBorder="1"/>
    <xf numFmtId="0" fontId="2" fillId="0" borderId="0" xfId="0" applyFont="1" applyBorder="1"/>
    <xf numFmtId="49" fontId="2" fillId="0" borderId="0" xfId="0" applyNumberFormat="1" applyFont="1"/>
    <xf numFmtId="49" fontId="3" fillId="0" borderId="0" xfId="0" applyNumberFormat="1" applyFont="1"/>
    <xf numFmtId="0" fontId="3" fillId="2" borderId="0" xfId="0" applyFont="1" applyFill="1" applyAlignment="1"/>
    <xf numFmtId="49" fontId="4" fillId="0" borderId="4" xfId="0" applyNumberFormat="1" applyFont="1" applyBorder="1"/>
    <xf numFmtId="4" fontId="3" fillId="0" borderId="6" xfId="0" applyNumberFormat="1" applyFont="1" applyBorder="1"/>
    <xf numFmtId="0" fontId="3" fillId="0" borderId="4" xfId="0" applyFont="1" applyBorder="1" applyAlignment="1">
      <alignment horizontal="left"/>
    </xf>
    <xf numFmtId="4" fontId="3" fillId="0" borderId="0" xfId="0" applyNumberFormat="1" applyFont="1"/>
    <xf numFmtId="0" fontId="4" fillId="0" borderId="0" xfId="0" applyFont="1" applyBorder="1" applyAlignment="1"/>
    <xf numFmtId="0" fontId="4" fillId="0" borderId="0" xfId="0" applyFont="1" applyAlignment="1"/>
    <xf numFmtId="49" fontId="8" fillId="0" borderId="13" xfId="0" applyNumberFormat="1" applyFont="1" applyFill="1" applyBorder="1" applyAlignment="1">
      <alignment horizontal="left" vertical="top" wrapText="1"/>
    </xf>
    <xf numFmtId="4" fontId="3" fillId="0" borderId="4" xfId="0" applyNumberFormat="1" applyFont="1" applyBorder="1"/>
    <xf numFmtId="4" fontId="4" fillId="0" borderId="6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4" fillId="0" borderId="4" xfId="0" applyNumberFormat="1" applyFont="1" applyBorder="1"/>
    <xf numFmtId="49" fontId="4" fillId="0" borderId="2" xfId="0" applyNumberFormat="1" applyFont="1" applyBorder="1" applyAlignment="1">
      <alignment horizontal="left"/>
    </xf>
    <xf numFmtId="4" fontId="10" fillId="0" borderId="4" xfId="0" applyNumberFormat="1" applyFont="1" applyBorder="1"/>
    <xf numFmtId="4" fontId="10" fillId="0" borderId="1" xfId="0" applyNumberFormat="1" applyFont="1" applyBorder="1"/>
    <xf numFmtId="49" fontId="10" fillId="0" borderId="2" xfId="0" applyNumberFormat="1" applyFont="1" applyBorder="1"/>
    <xf numFmtId="4" fontId="3" fillId="0" borderId="8" xfId="0" applyNumberFormat="1" applyFont="1" applyBorder="1"/>
    <xf numFmtId="49" fontId="11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3" fillId="2" borderId="0" xfId="0" applyFont="1" applyFill="1" applyBorder="1" applyAlignment="1"/>
    <xf numFmtId="0" fontId="5" fillId="0" borderId="0" xfId="0" applyFont="1" applyBorder="1" applyAlignment="1"/>
    <xf numFmtId="4" fontId="3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" fontId="7" fillId="0" borderId="6" xfId="0" applyNumberFormat="1" applyFont="1" applyBorder="1"/>
    <xf numFmtId="0" fontId="4" fillId="0" borderId="5" xfId="0" applyFont="1" applyBorder="1" applyAlignment="1">
      <alignment horizontal="center" wrapText="1"/>
    </xf>
    <xf numFmtId="4" fontId="7" fillId="0" borderId="8" xfId="0" applyNumberFormat="1" applyFont="1" applyBorder="1"/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20" xfId="0" applyFont="1" applyBorder="1" applyAlignment="1"/>
    <xf numFmtId="0" fontId="5" fillId="0" borderId="21" xfId="0" applyFont="1" applyBorder="1" applyAlignment="1"/>
    <xf numFmtId="4" fontId="14" fillId="0" borderId="1" xfId="0" applyNumberFormat="1" applyFont="1" applyBorder="1"/>
    <xf numFmtId="0" fontId="4" fillId="0" borderId="1" xfId="0" applyFont="1" applyBorder="1" applyAlignment="1">
      <alignment horizontal="left"/>
    </xf>
    <xf numFmtId="49" fontId="4" fillId="0" borderId="0" xfId="0" applyNumberFormat="1" applyFont="1" applyBorder="1"/>
    <xf numFmtId="49" fontId="1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4" xfId="0" applyFont="1" applyBorder="1"/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Font="1" applyFill="1"/>
    <xf numFmtId="49" fontId="4" fillId="3" borderId="3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4" fontId="7" fillId="0" borderId="8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14" fillId="0" borderId="4" xfId="0" applyNumberFormat="1" applyFont="1" applyBorder="1" applyAlignment="1">
      <alignment horizontal="left"/>
    </xf>
    <xf numFmtId="4" fontId="14" fillId="0" borderId="1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49" fontId="11" fillId="0" borderId="15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4" fontId="14" fillId="3" borderId="4" xfId="0" applyNumberFormat="1" applyFont="1" applyFill="1" applyBorder="1" applyAlignment="1">
      <alignment horizontal="left"/>
    </xf>
    <xf numFmtId="4" fontId="14" fillId="3" borderId="1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" fontId="4" fillId="3" borderId="4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3" fillId="0" borderId="0" xfId="0" applyNumberFormat="1" applyFont="1" applyAlignment="1">
      <alignment horizontal="left"/>
    </xf>
    <xf numFmtId="49" fontId="15" fillId="0" borderId="13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24" xfId="0" applyNumberFormat="1" applyFont="1" applyBorder="1" applyAlignment="1" applyProtection="1">
      <alignment horizontal="left" wrapText="1"/>
    </xf>
    <xf numFmtId="49" fontId="3" fillId="3" borderId="24" xfId="0" applyNumberFormat="1" applyFont="1" applyFill="1" applyBorder="1" applyAlignment="1" applyProtection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" fontId="4" fillId="0" borderId="8" xfId="0" applyNumberFormat="1" applyFont="1" applyBorder="1" applyAlignment="1">
      <alignment horizontal="left" wrapText="1"/>
    </xf>
    <xf numFmtId="4" fontId="14" fillId="0" borderId="1" xfId="0" applyNumberFormat="1" applyFont="1" applyBorder="1" applyAlignment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" fontId="3" fillId="3" borderId="1" xfId="0" applyNumberFormat="1" applyFont="1" applyFill="1" applyBorder="1"/>
    <xf numFmtId="4" fontId="3" fillId="0" borderId="5" xfId="0" applyNumberFormat="1" applyFont="1" applyBorder="1" applyAlignment="1">
      <alignment horizontal="left"/>
    </xf>
    <xf numFmtId="4" fontId="3" fillId="0" borderId="27" xfId="0" applyNumberFormat="1" applyFont="1" applyBorder="1"/>
    <xf numFmtId="4" fontId="3" fillId="0" borderId="28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1" fillId="0" borderId="7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7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3" fillId="0" borderId="9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9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1" fillId="0" borderId="7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10</xdr:col>
      <xdr:colOff>479425</xdr:colOff>
      <xdr:row>2</xdr:row>
      <xdr:rowOff>154880</xdr:rowOff>
    </xdr:to>
    <xdr:grpSp>
      <xdr:nvGrpSpPr>
        <xdr:cNvPr id="2" name="Группа 1"/>
        <xdr:cNvGrpSpPr/>
      </xdr:nvGrpSpPr>
      <xdr:grpSpPr>
        <a:xfrm>
          <a:off x="10591800" y="0"/>
          <a:ext cx="2323465" cy="490160"/>
          <a:chOff x="10332" y="13068300"/>
          <a:chExt cx="5272868" cy="488255"/>
        </a:xfrm>
      </xdr:grpSpPr>
      <xdr:sp macro="" textlink="">
        <xdr:nvSpPr>
          <xdr:cNvPr id="3" name="1028"/>
          <xdr:cNvSpPr/>
        </xdr:nvSpPr>
        <xdr:spPr>
          <a:xfrm rot="324683" flipV="1">
            <a:off x="10332" y="13280330"/>
            <a:ext cx="2942236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1029"/>
          <xdr:cNvSpPr/>
        </xdr:nvSpPr>
        <xdr:spPr>
          <a:xfrm>
            <a:off x="2197100" y="130683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1032"/>
          <xdr:cNvSpPr/>
        </xdr:nvSpPr>
        <xdr:spPr>
          <a:xfrm>
            <a:off x="3403600" y="130683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1033"/>
          <xdr:cNvSpPr/>
        </xdr:nvSpPr>
        <xdr:spPr>
          <a:xfrm>
            <a:off x="3403600" y="132302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727075</xdr:colOff>
      <xdr:row>102</xdr:row>
      <xdr:rowOff>126305</xdr:rowOff>
    </xdr:to>
    <xdr:grpSp>
      <xdr:nvGrpSpPr>
        <xdr:cNvPr id="2" name="Группа 1"/>
        <xdr:cNvGrpSpPr/>
      </xdr:nvGrpSpPr>
      <xdr:grpSpPr>
        <a:xfrm>
          <a:off x="9814560" y="0"/>
          <a:ext cx="2312035" cy="476825"/>
          <a:chOff x="10332" y="13068300"/>
          <a:chExt cx="5272868" cy="488255"/>
        </a:xfrm>
      </xdr:grpSpPr>
      <xdr:sp macro="" textlink="">
        <xdr:nvSpPr>
          <xdr:cNvPr id="3" name="1028"/>
          <xdr:cNvSpPr/>
        </xdr:nvSpPr>
        <xdr:spPr>
          <a:xfrm rot="324683" flipV="1">
            <a:off x="10332" y="13280330"/>
            <a:ext cx="2942236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1029"/>
          <xdr:cNvSpPr/>
        </xdr:nvSpPr>
        <xdr:spPr>
          <a:xfrm>
            <a:off x="2197100" y="130683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1032"/>
          <xdr:cNvSpPr/>
        </xdr:nvSpPr>
        <xdr:spPr>
          <a:xfrm>
            <a:off x="3403600" y="130683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1033"/>
          <xdr:cNvSpPr/>
        </xdr:nvSpPr>
        <xdr:spPr>
          <a:xfrm>
            <a:off x="3403600" y="132302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22"/>
  <sheetViews>
    <sheetView showGridLines="0" topLeftCell="A207" workbookViewId="0">
      <selection activeCell="G19" sqref="G19"/>
    </sheetView>
  </sheetViews>
  <sheetFormatPr defaultColWidth="9.109375" defaultRowHeight="12.75" customHeight="1" x14ac:dyDescent="0.25"/>
  <cols>
    <col min="1" max="1" width="81.33203125" style="1" customWidth="1"/>
    <col min="2" max="2" width="5.88671875" style="49" customWidth="1"/>
    <col min="3" max="3" width="6.33203125" style="1" customWidth="1"/>
    <col min="4" max="4" width="11.44140625" style="32" customWidth="1"/>
    <col min="5" max="5" width="4.33203125" style="49" customWidth="1"/>
    <col min="6" max="6" width="13.88671875" style="1" customWidth="1"/>
    <col min="7" max="7" width="15.88671875" style="1" customWidth="1"/>
    <col min="8" max="8" width="15.33203125" style="1" customWidth="1"/>
    <col min="9" max="9" width="13" style="1" customWidth="1"/>
    <col min="10" max="10" width="13.88671875" style="1" bestFit="1" customWidth="1"/>
    <col min="11" max="11" width="9.109375" style="1" customWidth="1"/>
    <col min="12" max="16384" width="9.109375" style="1"/>
  </cols>
  <sheetData>
    <row r="1" spans="1:13" ht="13.2" x14ac:dyDescent="0.25">
      <c r="A1" s="191" t="s">
        <v>114</v>
      </c>
      <c r="B1" s="191"/>
      <c r="C1" s="191"/>
      <c r="D1" s="191"/>
      <c r="E1" s="191"/>
      <c r="F1" s="191"/>
      <c r="G1" s="191"/>
      <c r="H1" s="191"/>
    </row>
    <row r="2" spans="1:13" ht="13.2" x14ac:dyDescent="0.25">
      <c r="A2" s="191" t="s">
        <v>126</v>
      </c>
      <c r="B2" s="191"/>
      <c r="C2" s="191"/>
      <c r="D2" s="191"/>
      <c r="E2" s="191"/>
      <c r="F2" s="191"/>
      <c r="G2" s="191"/>
      <c r="H2" s="191"/>
    </row>
    <row r="3" spans="1:13" ht="13.2" x14ac:dyDescent="0.25">
      <c r="A3" s="191" t="s">
        <v>111</v>
      </c>
      <c r="B3" s="191"/>
      <c r="C3" s="191"/>
      <c r="D3" s="191"/>
      <c r="E3" s="191"/>
      <c r="F3" s="191"/>
      <c r="G3" s="191"/>
      <c r="H3" s="191"/>
    </row>
    <row r="4" spans="1:13" ht="13.2" x14ac:dyDescent="0.25">
      <c r="A4" s="191" t="s">
        <v>50</v>
      </c>
      <c r="B4" s="191"/>
      <c r="C4" s="191"/>
      <c r="D4" s="191"/>
      <c r="E4" s="191"/>
      <c r="F4" s="191"/>
      <c r="G4" s="191"/>
      <c r="H4" s="191"/>
    </row>
    <row r="5" spans="1:13" ht="13.2" x14ac:dyDescent="0.25">
      <c r="A5" s="191" t="s">
        <v>118</v>
      </c>
      <c r="B5" s="191"/>
      <c r="C5" s="191"/>
      <c r="D5" s="191"/>
      <c r="E5" s="191"/>
      <c r="F5" s="191"/>
      <c r="G5" s="191"/>
      <c r="H5" s="191"/>
    </row>
    <row r="6" spans="1:13" ht="13.2" x14ac:dyDescent="0.25">
      <c r="A6" s="65"/>
      <c r="B6" s="191" t="s">
        <v>120</v>
      </c>
      <c r="C6" s="191"/>
      <c r="D6" s="191"/>
      <c r="E6" s="191"/>
      <c r="F6" s="191"/>
      <c r="G6" s="191"/>
      <c r="H6" s="191"/>
    </row>
    <row r="7" spans="1:13" ht="13.2" x14ac:dyDescent="0.25">
      <c r="A7" s="185" t="s">
        <v>23</v>
      </c>
      <c r="B7" s="185"/>
      <c r="C7" s="185"/>
      <c r="D7" s="185"/>
      <c r="E7" s="185"/>
      <c r="F7" s="185"/>
      <c r="G7" s="40"/>
      <c r="H7" s="40"/>
    </row>
    <row r="8" spans="1:13" ht="13.2" x14ac:dyDescent="0.25">
      <c r="A8" s="186" t="s">
        <v>117</v>
      </c>
      <c r="B8" s="186"/>
      <c r="C8" s="186"/>
      <c r="D8" s="186"/>
      <c r="E8" s="186"/>
      <c r="F8" s="186"/>
      <c r="G8" s="39"/>
      <c r="H8" s="39"/>
    </row>
    <row r="9" spans="1:13" ht="13.2" x14ac:dyDescent="0.25">
      <c r="A9" s="66"/>
      <c r="B9" s="45"/>
      <c r="C9" s="66"/>
      <c r="D9" s="5"/>
      <c r="E9" s="45"/>
      <c r="F9" s="66"/>
      <c r="G9" s="71"/>
      <c r="H9" s="71"/>
      <c r="I9" s="3"/>
      <c r="J9" s="3"/>
      <c r="K9" s="3"/>
    </row>
    <row r="10" spans="1:13" ht="13.2" x14ac:dyDescent="0.25">
      <c r="A10" s="6" t="s">
        <v>1</v>
      </c>
      <c r="B10" s="46" t="s">
        <v>4</v>
      </c>
      <c r="C10" s="6" t="s">
        <v>0</v>
      </c>
      <c r="D10" s="7" t="s">
        <v>2</v>
      </c>
      <c r="E10" s="89" t="s">
        <v>3</v>
      </c>
      <c r="F10" s="235">
        <v>2023</v>
      </c>
      <c r="G10" s="235">
        <v>2024</v>
      </c>
      <c r="H10" s="235">
        <v>2025</v>
      </c>
      <c r="I10" s="3"/>
      <c r="J10" s="3"/>
      <c r="K10" s="3"/>
    </row>
    <row r="11" spans="1:13" ht="7.5" customHeight="1" x14ac:dyDescent="0.25">
      <c r="A11" s="8"/>
      <c r="B11" s="47"/>
      <c r="C11" s="8"/>
      <c r="D11" s="9"/>
      <c r="E11" s="90"/>
      <c r="F11" s="236"/>
      <c r="G11" s="236"/>
      <c r="H11" s="236"/>
      <c r="I11" s="3"/>
      <c r="J11" s="3"/>
      <c r="K11" s="3"/>
    </row>
    <row r="12" spans="1:13" ht="16.5" customHeight="1" x14ac:dyDescent="0.25">
      <c r="A12" s="123" t="s">
        <v>108</v>
      </c>
      <c r="B12" s="90"/>
      <c r="C12" s="97"/>
      <c r="D12" s="124"/>
      <c r="E12" s="97"/>
      <c r="F12" s="125">
        <v>0</v>
      </c>
      <c r="G12" s="126">
        <v>132845</v>
      </c>
      <c r="H12" s="126">
        <v>274128</v>
      </c>
      <c r="I12" s="127"/>
      <c r="J12" s="127"/>
      <c r="K12" s="127"/>
      <c r="L12" s="44"/>
      <c r="M12" s="44"/>
    </row>
    <row r="13" spans="1:13" ht="26.4" x14ac:dyDescent="0.25">
      <c r="A13" s="128" t="s">
        <v>112</v>
      </c>
      <c r="B13" s="105">
        <v>703</v>
      </c>
      <c r="C13" s="91"/>
      <c r="D13" s="129"/>
      <c r="E13" s="91"/>
      <c r="F13" s="130">
        <f>F14+F41+F45+F206+F212</f>
        <v>11941574.580000002</v>
      </c>
      <c r="G13" s="130">
        <f>G14+G41+G45+G212</f>
        <v>5302822.0000000009</v>
      </c>
      <c r="H13" s="131">
        <f>H14+H41+H45+H212</f>
        <v>5334524.0000000009</v>
      </c>
      <c r="I13" s="132"/>
      <c r="J13" s="127"/>
      <c r="K13" s="127"/>
      <c r="L13" s="44"/>
      <c r="M13" s="44"/>
    </row>
    <row r="14" spans="1:13" ht="13.2" x14ac:dyDescent="0.25">
      <c r="A14" s="83" t="s">
        <v>30</v>
      </c>
      <c r="B14" s="105">
        <v>703</v>
      </c>
      <c r="C14" s="105" t="s">
        <v>28</v>
      </c>
      <c r="D14" s="24"/>
      <c r="E14" s="63"/>
      <c r="F14" s="133">
        <f>F15+F19+F28+F33+F36</f>
        <v>2978025.77</v>
      </c>
      <c r="G14" s="133">
        <f>G15+G19+G28+G33+G36</f>
        <v>2415643.7600000002</v>
      </c>
      <c r="H14" s="134">
        <f>H15+H19+H28+H33+H36</f>
        <v>2415643.7600000002</v>
      </c>
      <c r="I14" s="127"/>
      <c r="J14" s="127"/>
      <c r="K14" s="127"/>
      <c r="L14" s="44"/>
      <c r="M14" s="44"/>
    </row>
    <row r="15" spans="1:13" ht="12.75" customHeight="1" x14ac:dyDescent="0.25">
      <c r="A15" s="165" t="s">
        <v>37</v>
      </c>
      <c r="B15" s="105">
        <v>703</v>
      </c>
      <c r="C15" s="103" t="s">
        <v>39</v>
      </c>
      <c r="D15" s="24"/>
      <c r="E15" s="24"/>
      <c r="F15" s="135">
        <f>F16</f>
        <v>685687.16</v>
      </c>
      <c r="G15" s="135">
        <f t="shared" ref="G15:H16" si="0">G16</f>
        <v>615687.16</v>
      </c>
      <c r="H15" s="136">
        <f t="shared" si="0"/>
        <v>615687.16</v>
      </c>
      <c r="I15" s="127"/>
      <c r="J15" s="127"/>
      <c r="K15" s="127"/>
      <c r="L15" s="44"/>
      <c r="M15" s="44"/>
    </row>
    <row r="16" spans="1:13" ht="17.25" customHeight="1" x14ac:dyDescent="0.25">
      <c r="A16" s="166" t="s">
        <v>72</v>
      </c>
      <c r="B16" s="105">
        <v>703</v>
      </c>
      <c r="C16" s="26" t="s">
        <v>39</v>
      </c>
      <c r="D16" s="187" t="s">
        <v>52</v>
      </c>
      <c r="E16" s="188"/>
      <c r="F16" s="137">
        <f>F17</f>
        <v>685687.16</v>
      </c>
      <c r="G16" s="137">
        <f t="shared" si="0"/>
        <v>615687.16</v>
      </c>
      <c r="H16" s="138">
        <f t="shared" si="0"/>
        <v>615687.16</v>
      </c>
      <c r="I16" s="127"/>
      <c r="J16" s="127"/>
      <c r="K16" s="127"/>
      <c r="L16" s="44"/>
      <c r="M16" s="44"/>
    </row>
    <row r="17" spans="1:13" ht="49.5" customHeight="1" x14ac:dyDescent="0.25">
      <c r="A17" s="139" t="s">
        <v>105</v>
      </c>
      <c r="B17" s="105">
        <v>703</v>
      </c>
      <c r="C17" s="26" t="s">
        <v>39</v>
      </c>
      <c r="D17" s="26" t="s">
        <v>52</v>
      </c>
      <c r="E17" s="24" t="s">
        <v>100</v>
      </c>
      <c r="F17" s="137">
        <v>685687.16</v>
      </c>
      <c r="G17" s="138">
        <v>615687.16</v>
      </c>
      <c r="H17" s="138">
        <f>G17</f>
        <v>615687.16</v>
      </c>
      <c r="I17" s="127"/>
      <c r="J17" s="127"/>
      <c r="K17" s="127"/>
      <c r="L17" s="44"/>
      <c r="M17" s="44"/>
    </row>
    <row r="18" spans="1:13" ht="12.75" hidden="1" customHeight="1" x14ac:dyDescent="0.25">
      <c r="A18" s="166" t="s">
        <v>54</v>
      </c>
      <c r="B18" s="105">
        <v>703</v>
      </c>
      <c r="C18" s="26" t="s">
        <v>39</v>
      </c>
      <c r="D18" s="26" t="s">
        <v>52</v>
      </c>
      <c r="E18" s="24" t="s">
        <v>55</v>
      </c>
      <c r="F18" s="137">
        <v>136461.72</v>
      </c>
      <c r="G18" s="138"/>
      <c r="H18" s="138"/>
      <c r="I18" s="127"/>
      <c r="J18" s="127"/>
      <c r="K18" s="127"/>
      <c r="L18" s="44"/>
      <c r="M18" s="44"/>
    </row>
    <row r="19" spans="1:13" ht="26.4" x14ac:dyDescent="0.25">
      <c r="A19" s="139" t="s">
        <v>8</v>
      </c>
      <c r="B19" s="105">
        <v>703</v>
      </c>
      <c r="C19" s="37" t="s">
        <v>7</v>
      </c>
      <c r="D19" s="24"/>
      <c r="E19" s="63"/>
      <c r="F19" s="135">
        <f>F20</f>
        <v>2168590.29</v>
      </c>
      <c r="G19" s="135">
        <f t="shared" ref="G19:H19" si="1">G20</f>
        <v>1679056.6</v>
      </c>
      <c r="H19" s="136">
        <f t="shared" si="1"/>
        <v>1679056.6</v>
      </c>
      <c r="I19" s="127"/>
      <c r="J19" s="127"/>
      <c r="K19" s="127"/>
      <c r="L19" s="44"/>
      <c r="M19" s="44"/>
    </row>
    <row r="20" spans="1:13" ht="18" customHeight="1" x14ac:dyDescent="0.25">
      <c r="A20" s="166" t="s">
        <v>72</v>
      </c>
      <c r="B20" s="105">
        <v>703</v>
      </c>
      <c r="C20" s="48" t="s">
        <v>7</v>
      </c>
      <c r="D20" s="103" t="s">
        <v>56</v>
      </c>
      <c r="E20" s="63"/>
      <c r="F20" s="137">
        <f>F21+F24+F27</f>
        <v>2168590.29</v>
      </c>
      <c r="G20" s="137">
        <f>G21+G24</f>
        <v>1679056.6</v>
      </c>
      <c r="H20" s="138">
        <f>H21+H24</f>
        <v>1679056.6</v>
      </c>
      <c r="I20" s="127"/>
      <c r="J20" s="127"/>
      <c r="K20" s="127"/>
      <c r="L20" s="44"/>
      <c r="M20" s="44"/>
    </row>
    <row r="21" spans="1:13" ht="49.5" customHeight="1" x14ac:dyDescent="0.25">
      <c r="A21" s="139" t="s">
        <v>105</v>
      </c>
      <c r="B21" s="105">
        <v>703</v>
      </c>
      <c r="C21" s="48" t="s">
        <v>7</v>
      </c>
      <c r="D21" s="26" t="s">
        <v>56</v>
      </c>
      <c r="E21" s="37">
        <v>100</v>
      </c>
      <c r="F21" s="137">
        <f>1289598+389458.6</f>
        <v>1679056.6</v>
      </c>
      <c r="G21" s="138">
        <f>F21</f>
        <v>1679056.6</v>
      </c>
      <c r="H21" s="138">
        <f>G21</f>
        <v>1679056.6</v>
      </c>
      <c r="I21" s="127"/>
      <c r="J21" s="127"/>
      <c r="K21" s="127"/>
      <c r="L21" s="44"/>
      <c r="M21" s="44"/>
    </row>
    <row r="22" spans="1:13" ht="12.75" hidden="1" customHeight="1" x14ac:dyDescent="0.25">
      <c r="A22" s="167" t="s">
        <v>89</v>
      </c>
      <c r="B22" s="105">
        <v>703</v>
      </c>
      <c r="C22" s="26" t="s">
        <v>7</v>
      </c>
      <c r="D22" s="26" t="s">
        <v>56</v>
      </c>
      <c r="E22" s="24" t="s">
        <v>88</v>
      </c>
      <c r="F22" s="137">
        <v>20000</v>
      </c>
      <c r="G22" s="138"/>
      <c r="H22" s="138"/>
      <c r="I22" s="127"/>
      <c r="J22" s="127"/>
      <c r="K22" s="127"/>
      <c r="L22" s="44"/>
      <c r="M22" s="44"/>
    </row>
    <row r="23" spans="1:13" ht="12.75" hidden="1" customHeight="1" x14ac:dyDescent="0.25">
      <c r="A23" s="166" t="s">
        <v>54</v>
      </c>
      <c r="B23" s="105">
        <v>703</v>
      </c>
      <c r="C23" s="26" t="s">
        <v>7</v>
      </c>
      <c r="D23" s="26" t="s">
        <v>56</v>
      </c>
      <c r="E23" s="37">
        <v>129</v>
      </c>
      <c r="F23" s="137">
        <v>357890.23</v>
      </c>
      <c r="G23" s="138"/>
      <c r="H23" s="138"/>
      <c r="I23" s="127"/>
      <c r="J23" s="127"/>
      <c r="K23" s="127"/>
      <c r="L23" s="44"/>
      <c r="M23" s="44"/>
    </row>
    <row r="24" spans="1:13" ht="26.4" x14ac:dyDescent="0.25">
      <c r="A24" s="139" t="s">
        <v>101</v>
      </c>
      <c r="B24" s="105">
        <v>703</v>
      </c>
      <c r="C24" s="48" t="s">
        <v>7</v>
      </c>
      <c r="D24" s="26" t="s">
        <v>56</v>
      </c>
      <c r="E24" s="37">
        <v>200</v>
      </c>
      <c r="F24" s="137">
        <v>404253.69</v>
      </c>
      <c r="G24" s="138">
        <v>0</v>
      </c>
      <c r="H24" s="138">
        <v>0</v>
      </c>
      <c r="I24" s="127"/>
      <c r="J24" s="127"/>
      <c r="K24" s="127"/>
      <c r="L24" s="44"/>
      <c r="M24" s="44"/>
    </row>
    <row r="25" spans="1:13" ht="12.75" hidden="1" customHeight="1" x14ac:dyDescent="0.25">
      <c r="A25" s="48"/>
      <c r="B25" s="105">
        <v>704</v>
      </c>
      <c r="C25" s="26" t="s">
        <v>90</v>
      </c>
      <c r="D25" s="26" t="s">
        <v>56</v>
      </c>
      <c r="E25" s="37" t="s">
        <v>91</v>
      </c>
      <c r="F25" s="137">
        <v>6436</v>
      </c>
      <c r="G25" s="136"/>
      <c r="H25" s="136"/>
      <c r="I25" s="127"/>
      <c r="J25" s="127"/>
      <c r="K25" s="127"/>
      <c r="L25" s="44"/>
      <c r="M25" s="44"/>
    </row>
    <row r="26" spans="1:13" ht="12.75" hidden="1" customHeight="1" x14ac:dyDescent="0.25">
      <c r="A26" s="48"/>
      <c r="B26" s="105">
        <v>705</v>
      </c>
      <c r="C26" s="26" t="s">
        <v>11</v>
      </c>
      <c r="D26" s="26" t="s">
        <v>56</v>
      </c>
      <c r="E26" s="37" t="s">
        <v>92</v>
      </c>
      <c r="F26" s="137">
        <v>6437</v>
      </c>
      <c r="G26" s="136"/>
      <c r="H26" s="136"/>
      <c r="I26" s="127"/>
      <c r="J26" s="127"/>
      <c r="K26" s="127"/>
      <c r="L26" s="44"/>
      <c r="M26" s="44"/>
    </row>
    <row r="27" spans="1:13" ht="12.75" customHeight="1" x14ac:dyDescent="0.25">
      <c r="A27" s="140"/>
      <c r="B27" s="105">
        <v>703</v>
      </c>
      <c r="C27" s="48" t="s">
        <v>7</v>
      </c>
      <c r="D27" s="26" t="s">
        <v>56</v>
      </c>
      <c r="E27" s="63">
        <v>800</v>
      </c>
      <c r="F27" s="137">
        <v>85280</v>
      </c>
      <c r="G27" s="136"/>
      <c r="H27" s="136"/>
      <c r="I27" s="127"/>
      <c r="J27" s="127"/>
      <c r="K27" s="127"/>
      <c r="L27" s="44"/>
      <c r="M27" s="44"/>
    </row>
    <row r="28" spans="1:13" ht="26.4" x14ac:dyDescent="0.25">
      <c r="A28" s="165" t="s">
        <v>12</v>
      </c>
      <c r="B28" s="105">
        <v>703</v>
      </c>
      <c r="C28" s="103" t="s">
        <v>11</v>
      </c>
      <c r="D28" s="24"/>
      <c r="E28" s="63"/>
      <c r="F28" s="135">
        <f>F31+F30</f>
        <v>32642</v>
      </c>
      <c r="G28" s="136">
        <f>G31</f>
        <v>29900</v>
      </c>
      <c r="H28" s="136">
        <f>H31</f>
        <v>29900</v>
      </c>
      <c r="I28" s="127"/>
      <c r="J28" s="127"/>
      <c r="K28" s="127"/>
      <c r="L28" s="44"/>
      <c r="M28" s="44"/>
    </row>
    <row r="29" spans="1:13" ht="26.4" x14ac:dyDescent="0.25">
      <c r="A29" s="166" t="s">
        <v>116</v>
      </c>
      <c r="B29" s="105">
        <v>703</v>
      </c>
      <c r="C29" s="26" t="s">
        <v>11</v>
      </c>
      <c r="D29" s="24" t="s">
        <v>115</v>
      </c>
      <c r="E29" s="63"/>
      <c r="F29" s="135">
        <v>2742</v>
      </c>
      <c r="G29" s="136"/>
      <c r="H29" s="136"/>
      <c r="I29" s="127"/>
      <c r="J29" s="127"/>
      <c r="K29" s="127"/>
      <c r="L29" s="44"/>
      <c r="M29" s="44"/>
    </row>
    <row r="30" spans="1:13" ht="13.2" x14ac:dyDescent="0.25">
      <c r="A30" s="168" t="s">
        <v>103</v>
      </c>
      <c r="B30" s="105">
        <v>703</v>
      </c>
      <c r="C30" s="26" t="s">
        <v>11</v>
      </c>
      <c r="D30" s="24" t="s">
        <v>115</v>
      </c>
      <c r="E30" s="63">
        <v>500</v>
      </c>
      <c r="F30" s="137">
        <v>2742</v>
      </c>
      <c r="G30" s="138">
        <v>0</v>
      </c>
      <c r="H30" s="138">
        <v>0</v>
      </c>
      <c r="I30" s="127"/>
      <c r="J30" s="127"/>
      <c r="K30" s="127"/>
      <c r="L30" s="44"/>
      <c r="M30" s="44"/>
    </row>
    <row r="31" spans="1:13" ht="26.4" x14ac:dyDescent="0.25">
      <c r="A31" s="168" t="s">
        <v>104</v>
      </c>
      <c r="B31" s="105">
        <v>703</v>
      </c>
      <c r="C31" s="26" t="s">
        <v>11</v>
      </c>
      <c r="D31" s="187" t="s">
        <v>71</v>
      </c>
      <c r="E31" s="188"/>
      <c r="F31" s="137">
        <f t="shared" ref="F31:H31" si="2">F32</f>
        <v>29900</v>
      </c>
      <c r="G31" s="138">
        <f t="shared" si="2"/>
        <v>29900</v>
      </c>
      <c r="H31" s="138">
        <f t="shared" si="2"/>
        <v>29900</v>
      </c>
      <c r="I31" s="127"/>
      <c r="J31" s="127"/>
      <c r="K31" s="127"/>
      <c r="L31" s="44"/>
      <c r="M31" s="44"/>
    </row>
    <row r="32" spans="1:13" ht="13.2" x14ac:dyDescent="0.25">
      <c r="A32" s="168" t="s">
        <v>103</v>
      </c>
      <c r="B32" s="105">
        <v>703</v>
      </c>
      <c r="C32" s="26" t="s">
        <v>11</v>
      </c>
      <c r="D32" s="26" t="s">
        <v>71</v>
      </c>
      <c r="E32" s="63">
        <v>500</v>
      </c>
      <c r="F32" s="137">
        <v>29900</v>
      </c>
      <c r="G32" s="138">
        <f>F32</f>
        <v>29900</v>
      </c>
      <c r="H32" s="138">
        <f>G32</f>
        <v>29900</v>
      </c>
      <c r="I32" s="127"/>
      <c r="J32" s="127"/>
      <c r="K32" s="127"/>
      <c r="L32" s="44"/>
      <c r="M32" s="44"/>
    </row>
    <row r="33" spans="1:13" ht="13.2" x14ac:dyDescent="0.25">
      <c r="A33" s="83" t="s">
        <v>14</v>
      </c>
      <c r="B33" s="105">
        <v>703</v>
      </c>
      <c r="C33" s="105" t="s">
        <v>13</v>
      </c>
      <c r="D33" s="110"/>
      <c r="E33" s="106"/>
      <c r="F33" s="135">
        <f t="shared" ref="F33:H34" si="3">F34</f>
        <v>5000</v>
      </c>
      <c r="G33" s="135">
        <f t="shared" si="3"/>
        <v>5000</v>
      </c>
      <c r="H33" s="136">
        <f t="shared" si="3"/>
        <v>5000</v>
      </c>
      <c r="I33" s="127"/>
      <c r="J33" s="127"/>
      <c r="K33" s="127"/>
      <c r="L33" s="44"/>
      <c r="M33" s="44"/>
    </row>
    <row r="34" spans="1:13" ht="13.2" x14ac:dyDescent="0.25">
      <c r="A34" s="139" t="s">
        <v>64</v>
      </c>
      <c r="B34" s="105">
        <v>703</v>
      </c>
      <c r="C34" s="48" t="s">
        <v>13</v>
      </c>
      <c r="D34" s="141" t="s">
        <v>62</v>
      </c>
      <c r="E34" s="63"/>
      <c r="F34" s="137">
        <f t="shared" si="3"/>
        <v>5000</v>
      </c>
      <c r="G34" s="137">
        <f t="shared" si="3"/>
        <v>5000</v>
      </c>
      <c r="H34" s="138">
        <f t="shared" si="3"/>
        <v>5000</v>
      </c>
      <c r="I34" s="127"/>
      <c r="J34" s="127"/>
      <c r="K34" s="127"/>
      <c r="L34" s="44"/>
      <c r="M34" s="44"/>
    </row>
    <row r="35" spans="1:13" ht="13.2" x14ac:dyDescent="0.25">
      <c r="A35" s="48" t="s">
        <v>107</v>
      </c>
      <c r="B35" s="105">
        <v>703</v>
      </c>
      <c r="C35" s="48" t="s">
        <v>13</v>
      </c>
      <c r="D35" s="141" t="s">
        <v>63</v>
      </c>
      <c r="E35" s="37">
        <v>800</v>
      </c>
      <c r="F35" s="137">
        <v>5000</v>
      </c>
      <c r="G35" s="138">
        <v>5000</v>
      </c>
      <c r="H35" s="138">
        <v>5000</v>
      </c>
      <c r="I35" s="127"/>
      <c r="J35" s="127"/>
      <c r="K35" s="127"/>
      <c r="L35" s="44"/>
      <c r="M35" s="44"/>
    </row>
    <row r="36" spans="1:13" ht="13.2" x14ac:dyDescent="0.25">
      <c r="A36" s="83" t="s">
        <v>18</v>
      </c>
      <c r="B36" s="105">
        <v>703</v>
      </c>
      <c r="C36" s="105" t="s">
        <v>17</v>
      </c>
      <c r="D36" s="110"/>
      <c r="E36" s="106"/>
      <c r="F36" s="135">
        <f>F37+F39</f>
        <v>86106.32</v>
      </c>
      <c r="G36" s="135">
        <f t="shared" ref="G36:H36" si="4">G38+G40</f>
        <v>86000</v>
      </c>
      <c r="H36" s="136">
        <f t="shared" si="4"/>
        <v>86000</v>
      </c>
      <c r="I36" s="127"/>
      <c r="J36" s="127"/>
      <c r="K36" s="127"/>
      <c r="L36" s="44"/>
      <c r="M36" s="44"/>
    </row>
    <row r="37" spans="1:13" ht="13.2" x14ac:dyDescent="0.25">
      <c r="A37" s="166" t="s">
        <v>60</v>
      </c>
      <c r="B37" s="105">
        <v>703</v>
      </c>
      <c r="C37" s="48" t="s">
        <v>17</v>
      </c>
      <c r="D37" s="189" t="s">
        <v>61</v>
      </c>
      <c r="E37" s="190"/>
      <c r="F37" s="137">
        <f t="shared" ref="F37:H37" si="5">F38</f>
        <v>6106.32</v>
      </c>
      <c r="G37" s="137">
        <f t="shared" si="5"/>
        <v>6000</v>
      </c>
      <c r="H37" s="138">
        <f t="shared" si="5"/>
        <v>6000</v>
      </c>
      <c r="I37" s="127"/>
      <c r="J37" s="127"/>
      <c r="K37" s="127"/>
      <c r="L37" s="44"/>
      <c r="M37" s="44"/>
    </row>
    <row r="38" spans="1:13" ht="12.75" customHeight="1" x14ac:dyDescent="0.25">
      <c r="A38" s="139" t="s">
        <v>107</v>
      </c>
      <c r="B38" s="105">
        <v>703</v>
      </c>
      <c r="C38" s="48" t="s">
        <v>17</v>
      </c>
      <c r="D38" s="141" t="s">
        <v>61</v>
      </c>
      <c r="E38" s="37">
        <v>800</v>
      </c>
      <c r="F38" s="137">
        <v>6106.32</v>
      </c>
      <c r="G38" s="138">
        <v>6000</v>
      </c>
      <c r="H38" s="138">
        <v>6000</v>
      </c>
      <c r="I38" s="127"/>
      <c r="J38" s="127"/>
      <c r="K38" s="127"/>
      <c r="L38" s="44"/>
      <c r="M38" s="44"/>
    </row>
    <row r="39" spans="1:13" ht="16.5" customHeight="1" x14ac:dyDescent="0.25">
      <c r="A39" s="139" t="s">
        <v>102</v>
      </c>
      <c r="B39" s="105">
        <v>703</v>
      </c>
      <c r="C39" s="103" t="s">
        <v>17</v>
      </c>
      <c r="D39" s="142" t="s">
        <v>99</v>
      </c>
      <c r="E39" s="63"/>
      <c r="F39" s="137">
        <v>80000</v>
      </c>
      <c r="G39" s="138">
        <f>F39</f>
        <v>80000</v>
      </c>
      <c r="H39" s="138">
        <f>G39</f>
        <v>80000</v>
      </c>
      <c r="I39" s="127"/>
      <c r="J39" s="127"/>
      <c r="K39" s="127"/>
      <c r="L39" s="44"/>
      <c r="M39" s="44"/>
    </row>
    <row r="40" spans="1:13" ht="15.75" customHeight="1" x14ac:dyDescent="0.25">
      <c r="A40" s="139" t="s">
        <v>103</v>
      </c>
      <c r="B40" s="105">
        <v>703</v>
      </c>
      <c r="C40" s="103" t="s">
        <v>17</v>
      </c>
      <c r="D40" s="142" t="s">
        <v>99</v>
      </c>
      <c r="E40" s="63">
        <v>500</v>
      </c>
      <c r="F40" s="137">
        <v>80000</v>
      </c>
      <c r="G40" s="138">
        <f>F40</f>
        <v>80000</v>
      </c>
      <c r="H40" s="138">
        <f>G40</f>
        <v>80000</v>
      </c>
      <c r="I40" s="127"/>
      <c r="J40" s="127"/>
      <c r="K40" s="127"/>
      <c r="L40" s="44"/>
      <c r="M40" s="44"/>
    </row>
    <row r="41" spans="1:13" s="119" customFormat="1" ht="13.2" x14ac:dyDescent="0.25">
      <c r="A41" s="143" t="s">
        <v>46</v>
      </c>
      <c r="B41" s="121">
        <v>703</v>
      </c>
      <c r="C41" s="115" t="s">
        <v>45</v>
      </c>
      <c r="D41" s="116"/>
      <c r="E41" s="122"/>
      <c r="F41" s="144">
        <f t="shared" ref="F41:H42" si="6">F42</f>
        <v>116675.23</v>
      </c>
      <c r="G41" s="144">
        <f t="shared" si="6"/>
        <v>121854.5</v>
      </c>
      <c r="H41" s="145">
        <f t="shared" si="6"/>
        <v>126089.19</v>
      </c>
      <c r="I41" s="146"/>
      <c r="J41" s="146"/>
      <c r="K41" s="146"/>
      <c r="L41" s="147"/>
      <c r="M41" s="147"/>
    </row>
    <row r="42" spans="1:13" ht="13.2" x14ac:dyDescent="0.25">
      <c r="A42" s="139" t="s">
        <v>47</v>
      </c>
      <c r="B42" s="105">
        <v>703</v>
      </c>
      <c r="C42" s="103" t="s">
        <v>48</v>
      </c>
      <c r="D42" s="24"/>
      <c r="E42" s="63"/>
      <c r="F42" s="137">
        <f t="shared" si="6"/>
        <v>116675.23</v>
      </c>
      <c r="G42" s="137">
        <f t="shared" si="6"/>
        <v>121854.5</v>
      </c>
      <c r="H42" s="138">
        <f t="shared" si="6"/>
        <v>126089.19</v>
      </c>
      <c r="I42" s="127"/>
      <c r="J42" s="127"/>
      <c r="K42" s="127"/>
      <c r="L42" s="44"/>
      <c r="M42" s="44"/>
    </row>
    <row r="43" spans="1:13" ht="24.75" customHeight="1" x14ac:dyDescent="0.25">
      <c r="A43" s="166" t="s">
        <v>65</v>
      </c>
      <c r="B43" s="105">
        <v>703</v>
      </c>
      <c r="C43" s="26" t="s">
        <v>48</v>
      </c>
      <c r="D43" s="189" t="s">
        <v>66</v>
      </c>
      <c r="E43" s="190"/>
      <c r="F43" s="137">
        <f>F44</f>
        <v>116675.23</v>
      </c>
      <c r="G43" s="137">
        <f t="shared" ref="G43:H43" si="7">G44</f>
        <v>121854.5</v>
      </c>
      <c r="H43" s="138">
        <f t="shared" si="7"/>
        <v>126089.19</v>
      </c>
      <c r="I43" s="127"/>
      <c r="J43" s="127"/>
      <c r="K43" s="127"/>
      <c r="L43" s="44"/>
      <c r="M43" s="44"/>
    </row>
    <row r="44" spans="1:13" ht="49.5" customHeight="1" x14ac:dyDescent="0.25">
      <c r="A44" s="139" t="s">
        <v>105</v>
      </c>
      <c r="B44" s="105">
        <v>703</v>
      </c>
      <c r="C44" s="148" t="s">
        <v>48</v>
      </c>
      <c r="D44" s="141" t="s">
        <v>66</v>
      </c>
      <c r="E44" s="46">
        <v>100</v>
      </c>
      <c r="F44" s="137">
        <v>116675.23</v>
      </c>
      <c r="G44" s="138">
        <v>121854.5</v>
      </c>
      <c r="H44" s="138">
        <v>126089.19</v>
      </c>
      <c r="I44" s="127"/>
      <c r="J44" s="127"/>
      <c r="K44" s="127"/>
      <c r="L44" s="44"/>
      <c r="M44" s="44"/>
    </row>
    <row r="45" spans="1:13" s="119" customFormat="1" ht="13.2" x14ac:dyDescent="0.25">
      <c r="A45" s="114" t="s">
        <v>31</v>
      </c>
      <c r="B45" s="121">
        <v>703</v>
      </c>
      <c r="C45" s="121" t="s">
        <v>29</v>
      </c>
      <c r="D45" s="116"/>
      <c r="E45" s="122"/>
      <c r="F45" s="144">
        <f>F46+F204</f>
        <v>2016411.81</v>
      </c>
      <c r="G45" s="144">
        <f t="shared" ref="G45:H45" si="8">G46</f>
        <v>1353164.09</v>
      </c>
      <c r="H45" s="145">
        <f t="shared" si="8"/>
        <v>1482470.57</v>
      </c>
      <c r="I45" s="146"/>
      <c r="J45" s="146"/>
      <c r="K45" s="146"/>
      <c r="L45" s="147"/>
      <c r="M45" s="147"/>
    </row>
    <row r="46" spans="1:13" ht="13.2" x14ac:dyDescent="0.25">
      <c r="A46" s="48" t="s">
        <v>44</v>
      </c>
      <c r="B46" s="105">
        <v>703</v>
      </c>
      <c r="C46" s="109" t="s">
        <v>43</v>
      </c>
      <c r="D46" s="24"/>
      <c r="E46" s="63"/>
      <c r="F46" s="135">
        <f>F47</f>
        <v>1790411.81</v>
      </c>
      <c r="G46" s="135">
        <f t="shared" ref="G46:H46" si="9">G47</f>
        <v>1353164.09</v>
      </c>
      <c r="H46" s="136">
        <f t="shared" si="9"/>
        <v>1482470.57</v>
      </c>
      <c r="I46" s="127"/>
      <c r="J46" s="127"/>
      <c r="K46" s="127"/>
      <c r="L46" s="44"/>
      <c r="M46" s="44"/>
    </row>
    <row r="47" spans="1:13" ht="13.2" x14ac:dyDescent="0.25">
      <c r="A47" s="165" t="s">
        <v>67</v>
      </c>
      <c r="B47" s="105">
        <v>703</v>
      </c>
      <c r="C47" s="26" t="s">
        <v>43</v>
      </c>
      <c r="D47" s="187" t="s">
        <v>68</v>
      </c>
      <c r="E47" s="188"/>
      <c r="F47" s="137">
        <f>F48</f>
        <v>1790411.81</v>
      </c>
      <c r="G47" s="137">
        <f>G48</f>
        <v>1353164.09</v>
      </c>
      <c r="H47" s="138">
        <f>H48</f>
        <v>1482470.57</v>
      </c>
      <c r="I47" s="127"/>
      <c r="J47" s="127"/>
      <c r="K47" s="127"/>
      <c r="L47" s="44"/>
      <c r="M47" s="44"/>
    </row>
    <row r="48" spans="1:13" ht="26.4" x14ac:dyDescent="0.25">
      <c r="A48" s="139" t="s">
        <v>101</v>
      </c>
      <c r="B48" s="105">
        <v>703</v>
      </c>
      <c r="C48" s="26" t="s">
        <v>43</v>
      </c>
      <c r="D48" s="26" t="s">
        <v>68</v>
      </c>
      <c r="E48" s="26" t="s">
        <v>106</v>
      </c>
      <c r="F48" s="137">
        <v>1790411.81</v>
      </c>
      <c r="G48" s="138">
        <v>1353164.09</v>
      </c>
      <c r="H48" s="138">
        <v>1482470.57</v>
      </c>
      <c r="I48" s="132"/>
      <c r="J48" s="132"/>
      <c r="K48" s="132"/>
      <c r="L48" s="44"/>
      <c r="M48" s="44"/>
    </row>
    <row r="49" spans="1:13" ht="409.6" hidden="1" customHeight="1" x14ac:dyDescent="0.25">
      <c r="A49" s="44"/>
      <c r="B49" s="44"/>
      <c r="C49" s="44"/>
      <c r="D49" s="149"/>
      <c r="E49" s="44"/>
      <c r="F49" s="150" t="s">
        <v>26</v>
      </c>
      <c r="G49" s="151"/>
      <c r="H49" s="151"/>
      <c r="I49" s="47"/>
      <c r="J49" s="47"/>
      <c r="K49" s="47"/>
      <c r="L49" s="44"/>
      <c r="M49" s="44"/>
    </row>
    <row r="50" spans="1:13" ht="12.75" hidden="1" customHeight="1" x14ac:dyDescent="0.25">
      <c r="A50" s="192" t="s">
        <v>22</v>
      </c>
      <c r="B50" s="192"/>
      <c r="C50" s="192"/>
      <c r="D50" s="192"/>
      <c r="E50" s="192"/>
      <c r="F50" s="192"/>
      <c r="G50" s="151"/>
      <c r="H50" s="151"/>
      <c r="I50" s="151"/>
      <c r="J50" s="48"/>
      <c r="K50" s="48"/>
      <c r="L50" s="44"/>
      <c r="M50" s="44"/>
    </row>
    <row r="51" spans="1:13" ht="12.75" hidden="1" customHeight="1" x14ac:dyDescent="0.25">
      <c r="A51" s="192" t="s">
        <v>111</v>
      </c>
      <c r="B51" s="192"/>
      <c r="C51" s="192"/>
      <c r="D51" s="192"/>
      <c r="E51" s="192"/>
      <c r="F51" s="192"/>
      <c r="G51" s="151"/>
      <c r="H51" s="151"/>
      <c r="I51" s="151"/>
      <c r="J51" s="48"/>
      <c r="K51" s="48"/>
      <c r="L51" s="44"/>
      <c r="M51" s="44"/>
    </row>
    <row r="52" spans="1:13" ht="10.5" hidden="1" customHeight="1" x14ac:dyDescent="0.25">
      <c r="A52" s="192" t="s">
        <v>50</v>
      </c>
      <c r="B52" s="192"/>
      <c r="C52" s="192"/>
      <c r="D52" s="192"/>
      <c r="E52" s="192"/>
      <c r="F52" s="192"/>
      <c r="G52" s="151"/>
      <c r="H52" s="151"/>
      <c r="I52" s="151"/>
      <c r="J52" s="48"/>
      <c r="K52" s="48"/>
      <c r="L52" s="44"/>
      <c r="M52" s="44"/>
    </row>
    <row r="53" spans="1:13" ht="12.75" hidden="1" customHeight="1" x14ac:dyDescent="0.25">
      <c r="A53" s="192" t="s">
        <v>35</v>
      </c>
      <c r="B53" s="192"/>
      <c r="C53" s="192"/>
      <c r="D53" s="192"/>
      <c r="E53" s="192"/>
      <c r="F53" s="192"/>
      <c r="G53" s="151"/>
      <c r="H53" s="151"/>
      <c r="I53" s="48"/>
      <c r="J53" s="48"/>
      <c r="K53" s="48"/>
      <c r="L53" s="44"/>
      <c r="M53" s="44"/>
    </row>
    <row r="54" spans="1:13" ht="12.75" hidden="1" customHeight="1" x14ac:dyDescent="0.25">
      <c r="A54" s="44"/>
      <c r="B54" s="192" t="s">
        <v>51</v>
      </c>
      <c r="C54" s="192"/>
      <c r="D54" s="192"/>
      <c r="E54" s="192"/>
      <c r="F54" s="192"/>
      <c r="G54" s="48"/>
      <c r="H54" s="48"/>
      <c r="I54" s="48"/>
      <c r="J54" s="48"/>
      <c r="K54" s="48"/>
      <c r="L54" s="44"/>
      <c r="M54" s="44"/>
    </row>
    <row r="55" spans="1:13" ht="18" hidden="1" customHeight="1" x14ac:dyDescent="0.25">
      <c r="A55" s="193" t="s">
        <v>23</v>
      </c>
      <c r="B55" s="193"/>
      <c r="C55" s="193"/>
      <c r="D55" s="193"/>
      <c r="E55" s="193"/>
      <c r="F55" s="193"/>
      <c r="G55" s="194"/>
      <c r="H55" s="194"/>
      <c r="I55" s="194"/>
      <c r="J55" s="194"/>
      <c r="K55" s="194"/>
      <c r="L55" s="44"/>
      <c r="M55" s="44"/>
    </row>
    <row r="56" spans="1:13" ht="12.75" hidden="1" customHeight="1" x14ac:dyDescent="0.25">
      <c r="A56" s="195" t="s">
        <v>74</v>
      </c>
      <c r="B56" s="195"/>
      <c r="C56" s="195"/>
      <c r="D56" s="195"/>
      <c r="E56" s="195"/>
      <c r="F56" s="195"/>
      <c r="G56" s="194"/>
      <c r="H56" s="194"/>
      <c r="I56" s="194"/>
      <c r="J56" s="194"/>
      <c r="K56" s="194"/>
      <c r="L56" s="44"/>
      <c r="M56" s="44"/>
    </row>
    <row r="57" spans="1:13" ht="12.75" hidden="1" customHeight="1" x14ac:dyDescent="0.25">
      <c r="A57" s="44"/>
      <c r="B57" s="44"/>
      <c r="C57" s="44"/>
      <c r="D57" s="149"/>
      <c r="E57" s="44"/>
      <c r="F57" s="44"/>
      <c r="G57" s="48"/>
      <c r="H57" s="194"/>
      <c r="I57" s="194"/>
      <c r="J57" s="194"/>
      <c r="K57" s="194"/>
      <c r="L57" s="44"/>
      <c r="M57" s="44"/>
    </row>
    <row r="58" spans="1:13" ht="12.75" hidden="1" customHeight="1" x14ac:dyDescent="0.25">
      <c r="A58" s="46" t="s">
        <v>1</v>
      </c>
      <c r="B58" s="46" t="s">
        <v>4</v>
      </c>
      <c r="C58" s="46" t="s">
        <v>0</v>
      </c>
      <c r="D58" s="152" t="s">
        <v>2</v>
      </c>
      <c r="E58" s="113" t="s">
        <v>3</v>
      </c>
      <c r="F58" s="153"/>
      <c r="G58" s="154"/>
      <c r="H58" s="154"/>
      <c r="I58" s="48"/>
      <c r="J58" s="48"/>
      <c r="K58" s="48"/>
      <c r="L58" s="44"/>
      <c r="M58" s="44"/>
    </row>
    <row r="59" spans="1:13" ht="12.75" hidden="1" customHeight="1" x14ac:dyDescent="0.25">
      <c r="A59" s="47"/>
      <c r="B59" s="47"/>
      <c r="C59" s="47"/>
      <c r="D59" s="155"/>
      <c r="E59" s="90"/>
      <c r="F59" s="90"/>
      <c r="G59" s="83"/>
      <c r="H59" s="83"/>
      <c r="I59" s="48"/>
      <c r="J59" s="48"/>
      <c r="K59" s="48"/>
      <c r="L59" s="44"/>
      <c r="M59" s="44"/>
    </row>
    <row r="60" spans="1:13" ht="13.2" hidden="1" x14ac:dyDescent="0.25">
      <c r="A60" s="83" t="s">
        <v>38</v>
      </c>
      <c r="B60" s="105">
        <v>703</v>
      </c>
      <c r="C60" s="106"/>
      <c r="D60" s="110"/>
      <c r="E60" s="106"/>
      <c r="F60" s="156"/>
      <c r="G60" s="136"/>
      <c r="H60" s="136"/>
      <c r="I60" s="48"/>
      <c r="J60" s="48"/>
      <c r="K60" s="138"/>
      <c r="L60" s="44"/>
      <c r="M60" s="44"/>
    </row>
    <row r="61" spans="1:13" ht="13.2" hidden="1" x14ac:dyDescent="0.25">
      <c r="A61" s="83" t="s">
        <v>30</v>
      </c>
      <c r="B61" s="105">
        <v>703</v>
      </c>
      <c r="C61" s="105" t="s">
        <v>28</v>
      </c>
      <c r="D61" s="24"/>
      <c r="E61" s="63"/>
      <c r="F61" s="135"/>
      <c r="G61" s="136"/>
      <c r="H61" s="136"/>
      <c r="I61" s="48"/>
      <c r="J61" s="48"/>
      <c r="K61" s="48"/>
      <c r="L61" s="44"/>
      <c r="M61" s="44"/>
    </row>
    <row r="62" spans="1:13" ht="26.4" hidden="1" x14ac:dyDescent="0.25">
      <c r="A62" s="169" t="s">
        <v>37</v>
      </c>
      <c r="B62" s="105">
        <v>703</v>
      </c>
      <c r="C62" s="103" t="s">
        <v>39</v>
      </c>
      <c r="D62" s="24"/>
      <c r="E62" s="24"/>
      <c r="F62" s="135"/>
      <c r="G62" s="136"/>
      <c r="H62" s="136"/>
      <c r="I62" s="48"/>
      <c r="J62" s="48"/>
      <c r="K62" s="48"/>
      <c r="L62" s="44"/>
      <c r="M62" s="44"/>
    </row>
    <row r="63" spans="1:13" ht="13.2" hidden="1" x14ac:dyDescent="0.25">
      <c r="A63" s="168" t="s">
        <v>72</v>
      </c>
      <c r="B63" s="105">
        <v>703</v>
      </c>
      <c r="C63" s="26" t="s">
        <v>39</v>
      </c>
      <c r="D63" s="187" t="s">
        <v>52</v>
      </c>
      <c r="E63" s="188"/>
      <c r="F63" s="137"/>
      <c r="G63" s="138"/>
      <c r="H63" s="138"/>
      <c r="I63" s="48"/>
      <c r="J63" s="48"/>
      <c r="K63" s="138"/>
      <c r="L63" s="44"/>
      <c r="M63" s="44"/>
    </row>
    <row r="64" spans="1:13" ht="13.2" hidden="1" x14ac:dyDescent="0.25">
      <c r="A64" s="139" t="s">
        <v>53</v>
      </c>
      <c r="B64" s="105">
        <v>703</v>
      </c>
      <c r="C64" s="26" t="s">
        <v>39</v>
      </c>
      <c r="D64" s="26" t="s">
        <v>52</v>
      </c>
      <c r="E64" s="24" t="s">
        <v>5</v>
      </c>
      <c r="F64" s="137"/>
      <c r="G64" s="138"/>
      <c r="H64" s="138"/>
      <c r="I64" s="48"/>
      <c r="J64" s="48"/>
      <c r="K64" s="48"/>
      <c r="L64" s="44"/>
      <c r="M64" s="44"/>
    </row>
    <row r="65" spans="1:13" ht="26.4" hidden="1" x14ac:dyDescent="0.25">
      <c r="A65" s="168" t="s">
        <v>54</v>
      </c>
      <c r="B65" s="105">
        <v>703</v>
      </c>
      <c r="C65" s="26" t="s">
        <v>39</v>
      </c>
      <c r="D65" s="26" t="s">
        <v>52</v>
      </c>
      <c r="E65" s="24" t="s">
        <v>55</v>
      </c>
      <c r="F65" s="137"/>
      <c r="G65" s="138"/>
      <c r="H65" s="138"/>
      <c r="I65" s="48"/>
      <c r="J65" s="48"/>
      <c r="K65" s="48"/>
      <c r="L65" s="44"/>
      <c r="M65" s="44"/>
    </row>
    <row r="66" spans="1:13" ht="26.4" hidden="1" x14ac:dyDescent="0.25">
      <c r="A66" s="139" t="s">
        <v>8</v>
      </c>
      <c r="B66" s="105">
        <v>703</v>
      </c>
      <c r="C66" s="37" t="s">
        <v>7</v>
      </c>
      <c r="D66" s="24"/>
      <c r="E66" s="63"/>
      <c r="F66" s="135"/>
      <c r="G66" s="136"/>
      <c r="H66" s="136"/>
      <c r="I66" s="48"/>
      <c r="J66" s="48"/>
      <c r="K66" s="48"/>
      <c r="L66" s="44"/>
      <c r="M66" s="44"/>
    </row>
    <row r="67" spans="1:13" ht="26.4" hidden="1" x14ac:dyDescent="0.25">
      <c r="A67" s="168" t="s">
        <v>8</v>
      </c>
      <c r="B67" s="105">
        <v>703</v>
      </c>
      <c r="C67" s="48" t="s">
        <v>7</v>
      </c>
      <c r="D67" s="103" t="s">
        <v>56</v>
      </c>
      <c r="E67" s="63"/>
      <c r="F67" s="137"/>
      <c r="G67" s="138"/>
      <c r="H67" s="138"/>
      <c r="I67" s="48"/>
      <c r="J67" s="48"/>
      <c r="K67" s="48"/>
      <c r="L67" s="44"/>
      <c r="M67" s="44"/>
    </row>
    <row r="68" spans="1:13" ht="13.2" hidden="1" x14ac:dyDescent="0.25">
      <c r="A68" s="139" t="s">
        <v>53</v>
      </c>
      <c r="B68" s="105">
        <v>703</v>
      </c>
      <c r="C68" s="48" t="s">
        <v>7</v>
      </c>
      <c r="D68" s="26" t="s">
        <v>56</v>
      </c>
      <c r="E68" s="37" t="s">
        <v>5</v>
      </c>
      <c r="F68" s="137"/>
      <c r="G68" s="138"/>
      <c r="H68" s="138"/>
      <c r="I68" s="48"/>
      <c r="J68" s="48"/>
      <c r="K68" s="138"/>
      <c r="L68" s="44"/>
      <c r="M68" s="44"/>
    </row>
    <row r="69" spans="1:13" ht="26.4" hidden="1" x14ac:dyDescent="0.25">
      <c r="A69" s="168" t="s">
        <v>54</v>
      </c>
      <c r="B69" s="105">
        <v>703</v>
      </c>
      <c r="C69" s="26" t="s">
        <v>7</v>
      </c>
      <c r="D69" s="26" t="s">
        <v>56</v>
      </c>
      <c r="E69" s="37">
        <v>129</v>
      </c>
      <c r="F69" s="137"/>
      <c r="G69" s="138"/>
      <c r="H69" s="138"/>
      <c r="I69" s="48"/>
      <c r="J69" s="48"/>
      <c r="K69" s="138"/>
      <c r="L69" s="44"/>
      <c r="M69" s="44"/>
    </row>
    <row r="70" spans="1:13" ht="13.2" hidden="1" x14ac:dyDescent="0.25">
      <c r="A70" s="139" t="s">
        <v>27</v>
      </c>
      <c r="B70" s="105">
        <v>703</v>
      </c>
      <c r="C70" s="48" t="s">
        <v>7</v>
      </c>
      <c r="D70" s="26" t="s">
        <v>56</v>
      </c>
      <c r="E70" s="37" t="s">
        <v>6</v>
      </c>
      <c r="F70" s="137"/>
      <c r="G70" s="138"/>
      <c r="H70" s="138"/>
      <c r="I70" s="48"/>
      <c r="J70" s="48"/>
      <c r="K70" s="138"/>
      <c r="L70" s="44"/>
      <c r="M70" s="44"/>
    </row>
    <row r="71" spans="1:13" ht="13.2" hidden="1" x14ac:dyDescent="0.25">
      <c r="A71" s="48" t="s">
        <v>10</v>
      </c>
      <c r="B71" s="105">
        <v>703</v>
      </c>
      <c r="C71" s="48" t="s">
        <v>7</v>
      </c>
      <c r="D71" s="26" t="s">
        <v>56</v>
      </c>
      <c r="E71" s="37" t="s">
        <v>9</v>
      </c>
      <c r="F71" s="137"/>
      <c r="G71" s="138"/>
      <c r="H71" s="138"/>
      <c r="I71" s="48"/>
      <c r="J71" s="48"/>
      <c r="K71" s="138"/>
      <c r="L71" s="44"/>
      <c r="M71" s="44"/>
    </row>
    <row r="72" spans="1:13" ht="13.2" hidden="1" x14ac:dyDescent="0.25">
      <c r="A72" s="48" t="s">
        <v>24</v>
      </c>
      <c r="B72" s="105">
        <v>703</v>
      </c>
      <c r="C72" s="48" t="s">
        <v>7</v>
      </c>
      <c r="D72" s="26" t="s">
        <v>56</v>
      </c>
      <c r="E72" s="37" t="s">
        <v>21</v>
      </c>
      <c r="F72" s="137"/>
      <c r="G72" s="138"/>
      <c r="H72" s="138"/>
      <c r="I72" s="48"/>
      <c r="J72" s="48"/>
      <c r="K72" s="48"/>
      <c r="L72" s="44"/>
      <c r="M72" s="44"/>
    </row>
    <row r="73" spans="1:13" ht="26.4" hidden="1" x14ac:dyDescent="0.25">
      <c r="A73" s="169" t="s">
        <v>12</v>
      </c>
      <c r="B73" s="105">
        <v>703</v>
      </c>
      <c r="C73" s="103" t="s">
        <v>11</v>
      </c>
      <c r="D73" s="24"/>
      <c r="E73" s="63"/>
      <c r="F73" s="135"/>
      <c r="G73" s="136"/>
      <c r="H73" s="136"/>
      <c r="I73" s="48"/>
      <c r="J73" s="48"/>
      <c r="K73" s="48"/>
      <c r="L73" s="44"/>
      <c r="M73" s="44"/>
    </row>
    <row r="74" spans="1:13" ht="26.4" hidden="1" x14ac:dyDescent="0.25">
      <c r="A74" s="168" t="s">
        <v>73</v>
      </c>
      <c r="B74" s="105">
        <v>703</v>
      </c>
      <c r="C74" s="26" t="s">
        <v>11</v>
      </c>
      <c r="D74" s="187" t="s">
        <v>71</v>
      </c>
      <c r="E74" s="188"/>
      <c r="F74" s="137"/>
      <c r="G74" s="138"/>
      <c r="H74" s="138"/>
      <c r="I74" s="48"/>
      <c r="J74" s="48"/>
      <c r="K74" s="48"/>
      <c r="L74" s="44"/>
      <c r="M74" s="44"/>
    </row>
    <row r="75" spans="1:13" ht="13.2" hidden="1" x14ac:dyDescent="0.25">
      <c r="A75" s="168" t="s">
        <v>49</v>
      </c>
      <c r="B75" s="105">
        <v>703</v>
      </c>
      <c r="C75" s="26" t="s">
        <v>11</v>
      </c>
      <c r="D75" s="26" t="s">
        <v>71</v>
      </c>
      <c r="E75" s="63">
        <v>530</v>
      </c>
      <c r="F75" s="137"/>
      <c r="G75" s="138"/>
      <c r="H75" s="138"/>
      <c r="I75" s="48"/>
      <c r="J75" s="48"/>
      <c r="K75" s="48"/>
      <c r="L75" s="44"/>
      <c r="M75" s="44"/>
    </row>
    <row r="76" spans="1:13" ht="13.2" hidden="1" x14ac:dyDescent="0.25">
      <c r="A76" s="169" t="s">
        <v>41</v>
      </c>
      <c r="B76" s="105">
        <v>703</v>
      </c>
      <c r="C76" s="109" t="s">
        <v>40</v>
      </c>
      <c r="D76" s="110"/>
      <c r="E76" s="106"/>
      <c r="F76" s="135"/>
      <c r="G76" s="136"/>
      <c r="H76" s="136"/>
      <c r="I76" s="48"/>
      <c r="J76" s="48"/>
      <c r="K76" s="138"/>
      <c r="L76" s="44"/>
      <c r="M76" s="44"/>
    </row>
    <row r="77" spans="1:13" ht="26.4" hidden="1" x14ac:dyDescent="0.25">
      <c r="A77" s="168" t="s">
        <v>57</v>
      </c>
      <c r="B77" s="105">
        <v>703</v>
      </c>
      <c r="C77" s="26" t="s">
        <v>40</v>
      </c>
      <c r="D77" s="196" t="s">
        <v>58</v>
      </c>
      <c r="E77" s="197"/>
      <c r="F77" s="137"/>
      <c r="G77" s="138"/>
      <c r="H77" s="138"/>
      <c r="I77" s="48"/>
      <c r="J77" s="48"/>
      <c r="K77" s="48"/>
      <c r="L77" s="44"/>
      <c r="M77" s="44"/>
    </row>
    <row r="78" spans="1:13" ht="13.2" hidden="1" x14ac:dyDescent="0.25">
      <c r="A78" s="168" t="s">
        <v>59</v>
      </c>
      <c r="B78" s="105">
        <v>703</v>
      </c>
      <c r="C78" s="26" t="s">
        <v>40</v>
      </c>
      <c r="D78" s="170" t="s">
        <v>58</v>
      </c>
      <c r="E78" s="48">
        <v>530</v>
      </c>
      <c r="F78" s="137"/>
      <c r="G78" s="136"/>
      <c r="H78" s="136"/>
      <c r="I78" s="48"/>
      <c r="J78" s="48"/>
      <c r="K78" s="48"/>
      <c r="L78" s="44"/>
      <c r="M78" s="44"/>
    </row>
    <row r="79" spans="1:13" ht="13.2" hidden="1" x14ac:dyDescent="0.25">
      <c r="A79" s="48" t="s">
        <v>14</v>
      </c>
      <c r="B79" s="105">
        <v>703</v>
      </c>
      <c r="C79" s="105" t="s">
        <v>13</v>
      </c>
      <c r="D79" s="110"/>
      <c r="E79" s="106"/>
      <c r="F79" s="135"/>
      <c r="G79" s="136"/>
      <c r="H79" s="136"/>
      <c r="I79" s="48"/>
      <c r="J79" s="48"/>
      <c r="K79" s="138"/>
      <c r="L79" s="44"/>
      <c r="M79" s="44"/>
    </row>
    <row r="80" spans="1:13" ht="13.2" hidden="1" x14ac:dyDescent="0.25">
      <c r="A80" s="139" t="s">
        <v>64</v>
      </c>
      <c r="B80" s="105">
        <v>703</v>
      </c>
      <c r="C80" s="48" t="s">
        <v>13</v>
      </c>
      <c r="D80" s="157" t="s">
        <v>62</v>
      </c>
      <c r="E80" s="63"/>
      <c r="F80" s="137"/>
      <c r="G80" s="138"/>
      <c r="H80" s="138"/>
      <c r="I80" s="48"/>
      <c r="J80" s="48"/>
      <c r="K80" s="48"/>
      <c r="L80" s="44"/>
      <c r="M80" s="44"/>
    </row>
    <row r="81" spans="1:13" ht="13.2" hidden="1" x14ac:dyDescent="0.25">
      <c r="A81" s="48" t="s">
        <v>16</v>
      </c>
      <c r="B81" s="105">
        <v>703</v>
      </c>
      <c r="C81" s="48" t="s">
        <v>13</v>
      </c>
      <c r="D81" s="157" t="s">
        <v>63</v>
      </c>
      <c r="E81" s="37" t="s">
        <v>15</v>
      </c>
      <c r="F81" s="137"/>
      <c r="G81" s="138"/>
      <c r="H81" s="138"/>
      <c r="I81" s="48"/>
      <c r="J81" s="48"/>
      <c r="K81" s="48"/>
      <c r="L81" s="44"/>
      <c r="M81" s="44"/>
    </row>
    <row r="82" spans="1:13" ht="13.2" hidden="1" x14ac:dyDescent="0.25">
      <c r="A82" s="48" t="s">
        <v>18</v>
      </c>
      <c r="B82" s="105">
        <v>703</v>
      </c>
      <c r="C82" s="105" t="s">
        <v>17</v>
      </c>
      <c r="D82" s="110"/>
      <c r="E82" s="106"/>
      <c r="F82" s="135"/>
      <c r="G82" s="136"/>
      <c r="H82" s="136"/>
      <c r="I82" s="48"/>
      <c r="J82" s="48"/>
      <c r="K82" s="48"/>
      <c r="L82" s="44"/>
      <c r="M82" s="44"/>
    </row>
    <row r="83" spans="1:13" ht="13.2" hidden="1" x14ac:dyDescent="0.25">
      <c r="A83" s="168" t="s">
        <v>60</v>
      </c>
      <c r="B83" s="105">
        <v>703</v>
      </c>
      <c r="C83" s="48" t="s">
        <v>17</v>
      </c>
      <c r="D83" s="196" t="s">
        <v>61</v>
      </c>
      <c r="E83" s="197"/>
      <c r="F83" s="137"/>
      <c r="G83" s="138"/>
      <c r="H83" s="138"/>
      <c r="I83" s="48"/>
      <c r="J83" s="48"/>
      <c r="K83" s="48"/>
      <c r="L83" s="44"/>
      <c r="M83" s="44"/>
    </row>
    <row r="84" spans="1:13" ht="13.2" hidden="1" x14ac:dyDescent="0.25">
      <c r="A84" s="139" t="s">
        <v>42</v>
      </c>
      <c r="B84" s="105">
        <v>703</v>
      </c>
      <c r="C84" s="48" t="s">
        <v>17</v>
      </c>
      <c r="D84" s="157" t="s">
        <v>61</v>
      </c>
      <c r="E84" s="37">
        <v>853</v>
      </c>
      <c r="F84" s="137"/>
      <c r="G84" s="138"/>
      <c r="H84" s="138"/>
      <c r="I84" s="48"/>
      <c r="J84" s="48"/>
      <c r="K84" s="48"/>
      <c r="L84" s="44"/>
      <c r="M84" s="44"/>
    </row>
    <row r="85" spans="1:13" ht="13.2" hidden="1" x14ac:dyDescent="0.25">
      <c r="A85" s="154" t="s">
        <v>46</v>
      </c>
      <c r="B85" s="105">
        <v>703</v>
      </c>
      <c r="C85" s="109" t="s">
        <v>45</v>
      </c>
      <c r="D85" s="110"/>
      <c r="E85" s="106"/>
      <c r="F85" s="135"/>
      <c r="G85" s="136"/>
      <c r="H85" s="136"/>
      <c r="I85" s="48"/>
      <c r="J85" s="48"/>
      <c r="K85" s="48"/>
      <c r="L85" s="44"/>
      <c r="M85" s="44"/>
    </row>
    <row r="86" spans="1:13" ht="21" hidden="1" customHeight="1" x14ac:dyDescent="0.25">
      <c r="A86" s="139" t="s">
        <v>47</v>
      </c>
      <c r="B86" s="105">
        <v>703</v>
      </c>
      <c r="C86" s="103" t="s">
        <v>48</v>
      </c>
      <c r="D86" s="24"/>
      <c r="E86" s="63"/>
      <c r="F86" s="137"/>
      <c r="G86" s="138"/>
      <c r="H86" s="138"/>
      <c r="I86" s="48"/>
      <c r="J86" s="48"/>
      <c r="K86" s="48"/>
      <c r="L86" s="44"/>
      <c r="M86" s="44"/>
    </row>
    <row r="87" spans="1:13" ht="26.4" hidden="1" x14ac:dyDescent="0.25">
      <c r="A87" s="168" t="s">
        <v>65</v>
      </c>
      <c r="B87" s="105">
        <v>703</v>
      </c>
      <c r="C87" s="26" t="s">
        <v>48</v>
      </c>
      <c r="D87" s="196" t="s">
        <v>66</v>
      </c>
      <c r="E87" s="197"/>
      <c r="F87" s="137"/>
      <c r="G87" s="138"/>
      <c r="H87" s="138"/>
      <c r="I87" s="48"/>
      <c r="J87" s="48"/>
      <c r="K87" s="48"/>
      <c r="L87" s="44"/>
      <c r="M87" s="44"/>
    </row>
    <row r="88" spans="1:13" ht="12.75" hidden="1" customHeight="1" x14ac:dyDescent="0.25">
      <c r="A88" s="139" t="s">
        <v>53</v>
      </c>
      <c r="B88" s="105">
        <v>703</v>
      </c>
      <c r="C88" s="148" t="s">
        <v>48</v>
      </c>
      <c r="D88" s="157" t="s">
        <v>66</v>
      </c>
      <c r="E88" s="46">
        <v>121</v>
      </c>
      <c r="F88" s="137"/>
      <c r="G88" s="138"/>
      <c r="H88" s="138"/>
      <c r="I88" s="48"/>
      <c r="J88" s="48"/>
      <c r="K88" s="48"/>
      <c r="L88" s="44"/>
      <c r="M88" s="44"/>
    </row>
    <row r="89" spans="1:13" ht="12.75" hidden="1" customHeight="1" x14ac:dyDescent="0.25">
      <c r="A89" s="139" t="s">
        <v>54</v>
      </c>
      <c r="B89" s="105">
        <v>703</v>
      </c>
      <c r="C89" s="148" t="s">
        <v>48</v>
      </c>
      <c r="D89" s="157" t="s">
        <v>66</v>
      </c>
      <c r="E89" s="48">
        <v>129</v>
      </c>
      <c r="F89" s="137"/>
      <c r="G89" s="138"/>
      <c r="H89" s="138"/>
      <c r="I89" s="48"/>
      <c r="J89" s="48"/>
      <c r="K89" s="48"/>
      <c r="L89" s="44"/>
      <c r="M89" s="44"/>
    </row>
    <row r="90" spans="1:13" ht="12.75" hidden="1" customHeight="1" x14ac:dyDescent="0.25">
      <c r="A90" s="83" t="s">
        <v>31</v>
      </c>
      <c r="B90" s="105">
        <v>703</v>
      </c>
      <c r="C90" s="105" t="s">
        <v>29</v>
      </c>
      <c r="D90" s="110"/>
      <c r="E90" s="106"/>
      <c r="F90" s="135"/>
      <c r="G90" s="136"/>
      <c r="H90" s="136"/>
      <c r="I90" s="48"/>
      <c r="J90" s="48"/>
      <c r="K90" s="48"/>
      <c r="L90" s="44"/>
      <c r="M90" s="44"/>
    </row>
    <row r="91" spans="1:13" ht="12.75" hidden="1" customHeight="1" x14ac:dyDescent="0.25">
      <c r="A91" s="48" t="s">
        <v>44</v>
      </c>
      <c r="B91" s="105">
        <v>703</v>
      </c>
      <c r="C91" s="109" t="s">
        <v>43</v>
      </c>
      <c r="D91" s="24"/>
      <c r="E91" s="63"/>
      <c r="F91" s="135"/>
      <c r="G91" s="136"/>
      <c r="H91" s="136"/>
      <c r="I91" s="48"/>
      <c r="J91" s="48"/>
      <c r="K91" s="48"/>
      <c r="L91" s="44"/>
      <c r="M91" s="44"/>
    </row>
    <row r="92" spans="1:13" ht="12.75" hidden="1" customHeight="1" x14ac:dyDescent="0.25">
      <c r="A92" s="169" t="s">
        <v>67</v>
      </c>
      <c r="B92" s="105">
        <v>703</v>
      </c>
      <c r="C92" s="26" t="s">
        <v>43</v>
      </c>
      <c r="D92" s="187" t="s">
        <v>68</v>
      </c>
      <c r="E92" s="188"/>
      <c r="F92" s="137"/>
      <c r="G92" s="138"/>
      <c r="H92" s="138"/>
      <c r="I92" s="48"/>
      <c r="J92" s="48"/>
      <c r="K92" s="48"/>
      <c r="L92" s="44"/>
      <c r="M92" s="44"/>
    </row>
    <row r="93" spans="1:13" ht="12.75" hidden="1" customHeight="1" x14ac:dyDescent="0.25">
      <c r="A93" s="139" t="s">
        <v>27</v>
      </c>
      <c r="B93" s="105">
        <v>703</v>
      </c>
      <c r="C93" s="26" t="s">
        <v>43</v>
      </c>
      <c r="D93" s="26" t="s">
        <v>68</v>
      </c>
      <c r="E93" s="26" t="s">
        <v>6</v>
      </c>
      <c r="F93" s="137"/>
      <c r="G93" s="138"/>
      <c r="H93" s="138"/>
      <c r="I93" s="48"/>
      <c r="J93" s="48"/>
      <c r="K93" s="48"/>
      <c r="L93" s="44"/>
      <c r="M93" s="44"/>
    </row>
    <row r="94" spans="1:13" ht="12.75" hidden="1" customHeight="1" x14ac:dyDescent="0.25">
      <c r="A94" s="48" t="s">
        <v>20</v>
      </c>
      <c r="B94" s="105">
        <v>703</v>
      </c>
      <c r="C94" s="109" t="s">
        <v>19</v>
      </c>
      <c r="D94" s="110"/>
      <c r="E94" s="106"/>
      <c r="F94" s="135"/>
      <c r="G94" s="136"/>
      <c r="H94" s="136"/>
      <c r="I94" s="48"/>
      <c r="J94" s="48"/>
      <c r="K94" s="48"/>
      <c r="L94" s="44"/>
      <c r="M94" s="44"/>
    </row>
    <row r="95" spans="1:13" ht="12.75" hidden="1" customHeight="1" x14ac:dyDescent="0.25">
      <c r="A95" s="139" t="s">
        <v>70</v>
      </c>
      <c r="B95" s="105">
        <v>703</v>
      </c>
      <c r="C95" s="152" t="s">
        <v>19</v>
      </c>
      <c r="D95" s="196" t="s">
        <v>69</v>
      </c>
      <c r="E95" s="197"/>
      <c r="F95" s="137"/>
      <c r="G95" s="138"/>
      <c r="H95" s="138"/>
      <c r="I95" s="48"/>
      <c r="J95" s="48"/>
      <c r="K95" s="48"/>
      <c r="L95" s="44"/>
      <c r="M95" s="44"/>
    </row>
    <row r="96" spans="1:13" ht="12.75" hidden="1" customHeight="1" x14ac:dyDescent="0.25">
      <c r="A96" s="139" t="s">
        <v>27</v>
      </c>
      <c r="B96" s="105">
        <v>703</v>
      </c>
      <c r="C96" s="26" t="s">
        <v>19</v>
      </c>
      <c r="D96" s="158" t="s">
        <v>69</v>
      </c>
      <c r="E96" s="48">
        <v>244</v>
      </c>
      <c r="F96" s="137"/>
      <c r="G96" s="136"/>
      <c r="H96" s="136"/>
      <c r="I96" s="48"/>
      <c r="J96" s="48"/>
      <c r="K96" s="48"/>
      <c r="L96" s="44"/>
      <c r="M96" s="44"/>
    </row>
    <row r="97" spans="1:13" ht="104.25" hidden="1" customHeight="1" x14ac:dyDescent="0.25">
      <c r="A97" s="171"/>
      <c r="B97" s="171"/>
      <c r="C97" s="171"/>
      <c r="D97" s="171"/>
      <c r="E97" s="171"/>
      <c r="F97" s="171"/>
      <c r="G97" s="139"/>
      <c r="H97" s="48"/>
      <c r="I97" s="48"/>
      <c r="J97" s="48"/>
      <c r="K97" s="48"/>
      <c r="L97" s="44"/>
      <c r="M97" s="44"/>
    </row>
    <row r="98" spans="1:13" ht="18.75" hidden="1" customHeight="1" x14ac:dyDescent="0.25">
      <c r="A98" s="172"/>
      <c r="B98" s="198" t="s">
        <v>75</v>
      </c>
      <c r="C98" s="198"/>
      <c r="D98" s="198"/>
      <c r="E98" s="198"/>
      <c r="F98" s="198"/>
      <c r="G98" s="48"/>
      <c r="H98" s="48"/>
      <c r="I98" s="48"/>
      <c r="J98" s="48"/>
      <c r="K98" s="48"/>
      <c r="L98" s="44"/>
      <c r="M98" s="44"/>
    </row>
    <row r="99" spans="1:13" ht="12.75" hidden="1" customHeight="1" x14ac:dyDescent="0.25">
      <c r="A99" s="198" t="s">
        <v>77</v>
      </c>
      <c r="B99" s="198"/>
      <c r="C99" s="198"/>
      <c r="D99" s="198"/>
      <c r="E99" s="198"/>
      <c r="F99" s="198"/>
      <c r="G99" s="48"/>
      <c r="H99" s="48"/>
      <c r="I99" s="48"/>
      <c r="J99" s="48"/>
      <c r="K99" s="48"/>
      <c r="L99" s="44"/>
      <c r="M99" s="44"/>
    </row>
    <row r="100" spans="1:13" ht="12.75" hidden="1" customHeight="1" x14ac:dyDescent="0.25">
      <c r="A100" s="173"/>
      <c r="B100" s="198" t="s">
        <v>78</v>
      </c>
      <c r="C100" s="198"/>
      <c r="D100" s="198"/>
      <c r="E100" s="198"/>
      <c r="F100" s="198"/>
      <c r="G100" s="48"/>
      <c r="H100" s="48"/>
      <c r="I100" s="48"/>
      <c r="J100" s="48"/>
      <c r="K100" s="48"/>
      <c r="L100" s="44"/>
      <c r="M100" s="44"/>
    </row>
    <row r="101" spans="1:13" ht="12.75" hidden="1" customHeight="1" x14ac:dyDescent="0.25">
      <c r="A101" s="172"/>
      <c r="B101" s="198" t="s">
        <v>113</v>
      </c>
      <c r="C101" s="198"/>
      <c r="D101" s="198"/>
      <c r="E101" s="198"/>
      <c r="F101" s="198"/>
      <c r="G101" s="48"/>
      <c r="H101" s="48"/>
      <c r="I101" s="48"/>
      <c r="J101" s="48"/>
      <c r="K101" s="48"/>
      <c r="L101" s="44"/>
      <c r="M101" s="44"/>
    </row>
    <row r="102" spans="1:13" ht="12.75" hidden="1" customHeight="1" x14ac:dyDescent="0.25">
      <c r="A102" s="172"/>
      <c r="B102" s="198" t="s">
        <v>86</v>
      </c>
      <c r="C102" s="198"/>
      <c r="D102" s="198"/>
      <c r="E102" s="198"/>
      <c r="F102" s="198"/>
      <c r="G102" s="48"/>
      <c r="H102" s="48"/>
      <c r="I102" s="48"/>
      <c r="J102" s="48"/>
      <c r="K102" s="48"/>
      <c r="L102" s="44"/>
      <c r="M102" s="44"/>
    </row>
    <row r="103" spans="1:13" ht="12.75" hidden="1" customHeight="1" x14ac:dyDescent="0.25">
      <c r="A103" s="172"/>
      <c r="B103" s="198"/>
      <c r="C103" s="198"/>
      <c r="D103" s="198"/>
      <c r="E103" s="198"/>
      <c r="F103" s="198"/>
      <c r="G103" s="48"/>
      <c r="H103" s="48"/>
      <c r="I103" s="48"/>
      <c r="J103" s="48"/>
      <c r="K103" s="48"/>
      <c r="L103" s="44"/>
      <c r="M103" s="44"/>
    </row>
    <row r="104" spans="1:13" ht="12.75" hidden="1" customHeight="1" x14ac:dyDescent="0.25">
      <c r="A104" s="172"/>
      <c r="B104" s="198"/>
      <c r="C104" s="198"/>
      <c r="D104" s="198"/>
      <c r="E104" s="198"/>
      <c r="F104" s="198"/>
      <c r="G104" s="48"/>
      <c r="H104" s="48"/>
      <c r="I104" s="48"/>
      <c r="J104" s="48"/>
      <c r="K104" s="48"/>
      <c r="L104" s="44"/>
      <c r="M104" s="44"/>
    </row>
    <row r="105" spans="1:13" ht="12.75" hidden="1" customHeight="1" x14ac:dyDescent="0.25">
      <c r="A105" s="44"/>
      <c r="B105" s="198"/>
      <c r="C105" s="198"/>
      <c r="D105" s="198"/>
      <c r="E105" s="198"/>
      <c r="F105" s="198"/>
      <c r="G105" s="48"/>
      <c r="H105" s="48"/>
      <c r="I105" s="48"/>
      <c r="J105" s="48"/>
      <c r="K105" s="48"/>
      <c r="L105" s="44"/>
      <c r="M105" s="44"/>
    </row>
    <row r="106" spans="1:13" ht="12.75" hidden="1" customHeight="1" x14ac:dyDescent="0.25">
      <c r="A106" s="208" t="s">
        <v>32</v>
      </c>
      <c r="B106" s="208"/>
      <c r="C106" s="208"/>
      <c r="D106" s="208"/>
      <c r="E106" s="208"/>
      <c r="F106" s="44"/>
      <c r="G106" s="48"/>
      <c r="H106" s="48"/>
      <c r="I106" s="48"/>
      <c r="J106" s="48"/>
      <c r="K106" s="48"/>
      <c r="L106" s="44"/>
      <c r="M106" s="44"/>
    </row>
    <row r="107" spans="1:13" ht="12.75" hidden="1" customHeight="1" x14ac:dyDescent="0.25">
      <c r="A107" s="209" t="s">
        <v>33</v>
      </c>
      <c r="B107" s="209"/>
      <c r="C107" s="209"/>
      <c r="D107" s="209"/>
      <c r="E107" s="209"/>
      <c r="F107" s="44"/>
      <c r="G107" s="48"/>
      <c r="H107" s="48"/>
      <c r="I107" s="48"/>
      <c r="J107" s="48"/>
      <c r="K107" s="48"/>
      <c r="L107" s="44"/>
      <c r="M107" s="44"/>
    </row>
    <row r="108" spans="1:13" ht="12.75" hidden="1" customHeight="1" x14ac:dyDescent="0.25">
      <c r="A108" s="209" t="s">
        <v>84</v>
      </c>
      <c r="B108" s="209"/>
      <c r="C108" s="209"/>
      <c r="D108" s="209"/>
      <c r="E108" s="209"/>
      <c r="F108" s="44"/>
      <c r="G108" s="48"/>
      <c r="H108" s="48"/>
      <c r="I108" s="48"/>
      <c r="J108" s="48"/>
      <c r="K108" s="48"/>
      <c r="L108" s="44"/>
      <c r="M108" s="44"/>
    </row>
    <row r="109" spans="1:13" ht="12.75" hidden="1" customHeight="1" x14ac:dyDescent="0.25">
      <c r="A109" s="44"/>
      <c r="B109" s="44"/>
      <c r="C109" s="44"/>
      <c r="D109" s="149"/>
      <c r="E109" s="44"/>
      <c r="F109" s="44"/>
      <c r="G109" s="48"/>
      <c r="H109" s="48"/>
      <c r="I109" s="48"/>
      <c r="J109" s="48"/>
      <c r="K109" s="48"/>
      <c r="L109" s="44"/>
      <c r="M109" s="44"/>
    </row>
    <row r="110" spans="1:13" ht="12.75" hidden="1" customHeight="1" x14ac:dyDescent="0.25">
      <c r="A110" s="210" t="s">
        <v>1</v>
      </c>
      <c r="B110" s="211"/>
      <c r="C110" s="46" t="s">
        <v>0</v>
      </c>
      <c r="D110" s="152" t="s">
        <v>2</v>
      </c>
      <c r="E110" s="113" t="s">
        <v>3</v>
      </c>
      <c r="F110" s="153" t="s">
        <v>87</v>
      </c>
      <c r="G110" s="154"/>
      <c r="H110" s="154"/>
      <c r="I110" s="48"/>
      <c r="J110" s="48"/>
      <c r="K110" s="48"/>
      <c r="L110" s="44"/>
      <c r="M110" s="44"/>
    </row>
    <row r="111" spans="1:13" ht="12.75" hidden="1" customHeight="1" x14ac:dyDescent="0.25">
      <c r="A111" s="212"/>
      <c r="B111" s="213"/>
      <c r="C111" s="47"/>
      <c r="D111" s="155"/>
      <c r="E111" s="90"/>
      <c r="F111" s="90"/>
      <c r="G111" s="83"/>
      <c r="H111" s="83"/>
      <c r="I111" s="48"/>
      <c r="J111" s="48"/>
      <c r="K111" s="48"/>
      <c r="L111" s="44"/>
      <c r="M111" s="44"/>
    </row>
    <row r="112" spans="1:13" ht="12.75" hidden="1" customHeight="1" x14ac:dyDescent="0.25">
      <c r="A112" s="199" t="s">
        <v>38</v>
      </c>
      <c r="B112" s="201"/>
      <c r="C112" s="106"/>
      <c r="D112" s="110"/>
      <c r="E112" s="106"/>
      <c r="F112" s="156">
        <f>F113+F137+F142</f>
        <v>3356121.17</v>
      </c>
      <c r="G112" s="136"/>
      <c r="H112" s="136"/>
      <c r="I112" s="48"/>
      <c r="J112" s="48"/>
      <c r="K112" s="48"/>
      <c r="L112" s="44"/>
      <c r="M112" s="44"/>
    </row>
    <row r="113" spans="1:13" ht="12.75" hidden="1" customHeight="1" x14ac:dyDescent="0.25">
      <c r="A113" s="199"/>
      <c r="B113" s="200"/>
      <c r="C113" s="199" t="s">
        <v>79</v>
      </c>
      <c r="D113" s="201"/>
      <c r="E113" s="200"/>
      <c r="F113" s="135">
        <f>F114+F118+F125+F128+F131+F134</f>
        <v>2742500</v>
      </c>
      <c r="G113" s="136"/>
      <c r="H113" s="136"/>
      <c r="I113" s="48"/>
      <c r="J113" s="48"/>
      <c r="K113" s="48"/>
      <c r="L113" s="44"/>
      <c r="M113" s="44"/>
    </row>
    <row r="114" spans="1:13" ht="12.75" hidden="1" customHeight="1" x14ac:dyDescent="0.25">
      <c r="A114" s="202" t="s">
        <v>37</v>
      </c>
      <c r="B114" s="203"/>
      <c r="C114" s="103" t="s">
        <v>39</v>
      </c>
      <c r="D114" s="24"/>
      <c r="E114" s="24"/>
      <c r="F114" s="135">
        <f>F115</f>
        <v>445641</v>
      </c>
      <c r="G114" s="136"/>
      <c r="H114" s="136"/>
      <c r="I114" s="48"/>
      <c r="J114" s="48"/>
      <c r="K114" s="48"/>
      <c r="L114" s="44"/>
      <c r="M114" s="44"/>
    </row>
    <row r="115" spans="1:13" ht="12.75" hidden="1" customHeight="1" x14ac:dyDescent="0.25">
      <c r="A115" s="204" t="s">
        <v>72</v>
      </c>
      <c r="B115" s="205"/>
      <c r="C115" s="26" t="s">
        <v>39</v>
      </c>
      <c r="D115" s="187" t="s">
        <v>52</v>
      </c>
      <c r="E115" s="188"/>
      <c r="F115" s="137">
        <f>F116+F117</f>
        <v>445641</v>
      </c>
      <c r="G115" s="138"/>
      <c r="H115" s="138"/>
      <c r="I115" s="48"/>
      <c r="J115" s="48"/>
      <c r="K115" s="48"/>
      <c r="L115" s="44"/>
      <c r="M115" s="44"/>
    </row>
    <row r="116" spans="1:13" ht="12.75" hidden="1" customHeight="1" x14ac:dyDescent="0.25">
      <c r="A116" s="206" t="s">
        <v>53</v>
      </c>
      <c r="B116" s="207"/>
      <c r="C116" s="26" t="s">
        <v>39</v>
      </c>
      <c r="D116" s="26" t="s">
        <v>52</v>
      </c>
      <c r="E116" s="24" t="s">
        <v>5</v>
      </c>
      <c r="F116" s="137">
        <v>342274</v>
      </c>
      <c r="G116" s="138"/>
      <c r="H116" s="138"/>
      <c r="I116" s="48"/>
      <c r="J116" s="48"/>
      <c r="K116" s="48"/>
      <c r="L116" s="44"/>
      <c r="M116" s="44"/>
    </row>
    <row r="117" spans="1:13" ht="12.75" hidden="1" customHeight="1" x14ac:dyDescent="0.25">
      <c r="A117" s="218" t="s">
        <v>54</v>
      </c>
      <c r="B117" s="219"/>
      <c r="C117" s="26" t="s">
        <v>39</v>
      </c>
      <c r="D117" s="26" t="s">
        <v>52</v>
      </c>
      <c r="E117" s="24" t="s">
        <v>76</v>
      </c>
      <c r="F117" s="137">
        <v>103367</v>
      </c>
      <c r="G117" s="138"/>
      <c r="H117" s="138"/>
      <c r="I117" s="48"/>
      <c r="J117" s="48"/>
      <c r="K117" s="48"/>
      <c r="L117" s="44"/>
      <c r="M117" s="44"/>
    </row>
    <row r="118" spans="1:13" ht="12.75" hidden="1" customHeight="1" x14ac:dyDescent="0.25">
      <c r="A118" s="206" t="s">
        <v>8</v>
      </c>
      <c r="B118" s="207"/>
      <c r="C118" s="37" t="s">
        <v>7</v>
      </c>
      <c r="D118" s="24"/>
      <c r="E118" s="63"/>
      <c r="F118" s="135">
        <f>F119</f>
        <v>2220311.1</v>
      </c>
      <c r="G118" s="136"/>
      <c r="H118" s="136"/>
      <c r="I118" s="48"/>
      <c r="J118" s="48"/>
      <c r="K118" s="48"/>
      <c r="L118" s="44"/>
      <c r="M118" s="44"/>
    </row>
    <row r="119" spans="1:13" ht="12.75" hidden="1" customHeight="1" x14ac:dyDescent="0.25">
      <c r="A119" s="218" t="s">
        <v>8</v>
      </c>
      <c r="B119" s="219"/>
      <c r="C119" s="48" t="s">
        <v>7</v>
      </c>
      <c r="D119" s="103" t="s">
        <v>56</v>
      </c>
      <c r="E119" s="63"/>
      <c r="F119" s="137">
        <f>F120+F121+F122+F123+F124</f>
        <v>2220311.1</v>
      </c>
      <c r="G119" s="138"/>
      <c r="H119" s="138"/>
      <c r="I119" s="48"/>
      <c r="J119" s="48"/>
      <c r="K119" s="48"/>
      <c r="L119" s="44"/>
      <c r="M119" s="44"/>
    </row>
    <row r="120" spans="1:13" ht="12.75" hidden="1" customHeight="1" x14ac:dyDescent="0.25">
      <c r="A120" s="206" t="s">
        <v>53</v>
      </c>
      <c r="B120" s="207"/>
      <c r="C120" s="48" t="s">
        <v>7</v>
      </c>
      <c r="D120" s="26" t="s">
        <v>56</v>
      </c>
      <c r="E120" s="37" t="s">
        <v>5</v>
      </c>
      <c r="F120" s="137">
        <v>1460730</v>
      </c>
      <c r="G120" s="138"/>
      <c r="H120" s="138"/>
      <c r="I120" s="48"/>
      <c r="J120" s="48"/>
      <c r="K120" s="48"/>
      <c r="L120" s="44"/>
      <c r="M120" s="44"/>
    </row>
    <row r="121" spans="1:13" ht="12.75" hidden="1" customHeight="1" x14ac:dyDescent="0.25">
      <c r="A121" s="218" t="s">
        <v>54</v>
      </c>
      <c r="B121" s="219"/>
      <c r="C121" s="26" t="s">
        <v>7</v>
      </c>
      <c r="D121" s="26" t="s">
        <v>56</v>
      </c>
      <c r="E121" s="37">
        <v>119</v>
      </c>
      <c r="F121" s="137">
        <v>441140</v>
      </c>
      <c r="G121" s="138"/>
      <c r="H121" s="138"/>
      <c r="I121" s="48"/>
      <c r="J121" s="48"/>
      <c r="K121" s="48"/>
      <c r="L121" s="44"/>
      <c r="M121" s="44"/>
    </row>
    <row r="122" spans="1:13" ht="12.75" hidden="1" customHeight="1" x14ac:dyDescent="0.25">
      <c r="A122" s="206" t="s">
        <v>27</v>
      </c>
      <c r="B122" s="207"/>
      <c r="C122" s="48" t="s">
        <v>7</v>
      </c>
      <c r="D122" s="26" t="s">
        <v>56</v>
      </c>
      <c r="E122" s="37" t="s">
        <v>6</v>
      </c>
      <c r="F122" s="137">
        <v>286341.09999999998</v>
      </c>
      <c r="G122" s="138"/>
      <c r="H122" s="138"/>
      <c r="I122" s="48"/>
      <c r="J122" s="48"/>
      <c r="K122" s="48"/>
      <c r="L122" s="44"/>
      <c r="M122" s="44"/>
    </row>
    <row r="123" spans="1:13" ht="12.75" hidden="1" customHeight="1" x14ac:dyDescent="0.25">
      <c r="A123" s="214" t="s">
        <v>10</v>
      </c>
      <c r="B123" s="215"/>
      <c r="C123" s="48" t="s">
        <v>7</v>
      </c>
      <c r="D123" s="26" t="s">
        <v>56</v>
      </c>
      <c r="E123" s="37" t="s">
        <v>9</v>
      </c>
      <c r="F123" s="137">
        <v>21200</v>
      </c>
      <c r="G123" s="138"/>
      <c r="H123" s="138"/>
      <c r="I123" s="48"/>
      <c r="J123" s="48"/>
      <c r="K123" s="48"/>
      <c r="L123" s="44"/>
      <c r="M123" s="44"/>
    </row>
    <row r="124" spans="1:13" ht="12.75" hidden="1" customHeight="1" x14ac:dyDescent="0.25">
      <c r="A124" s="214" t="s">
        <v>24</v>
      </c>
      <c r="B124" s="215"/>
      <c r="C124" s="48" t="s">
        <v>7</v>
      </c>
      <c r="D124" s="26" t="s">
        <v>56</v>
      </c>
      <c r="E124" s="37" t="s">
        <v>21</v>
      </c>
      <c r="F124" s="137">
        <v>10900</v>
      </c>
      <c r="G124" s="138"/>
      <c r="H124" s="138"/>
      <c r="I124" s="48"/>
      <c r="J124" s="48"/>
      <c r="K124" s="48"/>
      <c r="L124" s="44"/>
      <c r="M124" s="44"/>
    </row>
    <row r="125" spans="1:13" ht="25.5" hidden="1" customHeight="1" x14ac:dyDescent="0.25">
      <c r="A125" s="202" t="s">
        <v>12</v>
      </c>
      <c r="B125" s="203"/>
      <c r="C125" s="103" t="s">
        <v>11</v>
      </c>
      <c r="D125" s="24"/>
      <c r="E125" s="63"/>
      <c r="F125" s="135">
        <f>F126</f>
        <v>41100</v>
      </c>
      <c r="G125" s="136"/>
      <c r="H125" s="136"/>
      <c r="I125" s="48"/>
      <c r="J125" s="48"/>
      <c r="K125" s="48"/>
      <c r="L125" s="44"/>
      <c r="M125" s="44"/>
    </row>
    <row r="126" spans="1:13" ht="12.75" hidden="1" customHeight="1" x14ac:dyDescent="0.25">
      <c r="A126" s="216" t="s">
        <v>73</v>
      </c>
      <c r="B126" s="217"/>
      <c r="C126" s="26" t="s">
        <v>11</v>
      </c>
      <c r="D126" s="187" t="s">
        <v>71</v>
      </c>
      <c r="E126" s="188"/>
      <c r="F126" s="137">
        <v>41100</v>
      </c>
      <c r="G126" s="138"/>
      <c r="H126" s="138"/>
      <c r="I126" s="48"/>
      <c r="J126" s="48"/>
      <c r="K126" s="48"/>
      <c r="L126" s="44"/>
      <c r="M126" s="44"/>
    </row>
    <row r="127" spans="1:13" ht="12.75" hidden="1" customHeight="1" x14ac:dyDescent="0.25">
      <c r="A127" s="216" t="s">
        <v>49</v>
      </c>
      <c r="B127" s="217"/>
      <c r="C127" s="26" t="s">
        <v>11</v>
      </c>
      <c r="D127" s="26" t="s">
        <v>71</v>
      </c>
      <c r="E127" s="63">
        <v>530</v>
      </c>
      <c r="F127" s="137">
        <v>41100</v>
      </c>
      <c r="G127" s="138"/>
      <c r="H127" s="138"/>
      <c r="I127" s="48"/>
      <c r="J127" s="48"/>
      <c r="K127" s="48"/>
      <c r="L127" s="44"/>
      <c r="M127" s="44"/>
    </row>
    <row r="128" spans="1:13" ht="12.75" hidden="1" customHeight="1" x14ac:dyDescent="0.25">
      <c r="A128" s="225" t="s">
        <v>41</v>
      </c>
      <c r="B128" s="226"/>
      <c r="C128" s="109" t="s">
        <v>40</v>
      </c>
      <c r="D128" s="110"/>
      <c r="E128" s="106"/>
      <c r="F128" s="135">
        <f>F129</f>
        <v>20920</v>
      </c>
      <c r="G128" s="136"/>
      <c r="H128" s="136"/>
      <c r="I128" s="48"/>
      <c r="J128" s="48"/>
      <c r="K128" s="48"/>
      <c r="L128" s="44"/>
      <c r="M128" s="44"/>
    </row>
    <row r="129" spans="1:13" ht="12.75" hidden="1" customHeight="1" x14ac:dyDescent="0.25">
      <c r="A129" s="216" t="s">
        <v>57</v>
      </c>
      <c r="B129" s="217"/>
      <c r="C129" s="26" t="s">
        <v>40</v>
      </c>
      <c r="D129" s="196" t="s">
        <v>58</v>
      </c>
      <c r="E129" s="197"/>
      <c r="F129" s="137">
        <f>F130</f>
        <v>20920</v>
      </c>
      <c r="G129" s="138"/>
      <c r="H129" s="138"/>
      <c r="I129" s="48"/>
      <c r="J129" s="48"/>
      <c r="K129" s="48"/>
      <c r="L129" s="44"/>
      <c r="M129" s="44"/>
    </row>
    <row r="130" spans="1:13" ht="12.75" hidden="1" customHeight="1" x14ac:dyDescent="0.25">
      <c r="A130" s="204" t="s">
        <v>59</v>
      </c>
      <c r="B130" s="205"/>
      <c r="C130" s="26" t="s">
        <v>40</v>
      </c>
      <c r="D130" s="170" t="s">
        <v>58</v>
      </c>
      <c r="E130" s="48">
        <v>530</v>
      </c>
      <c r="F130" s="137">
        <v>20920</v>
      </c>
      <c r="G130" s="136"/>
      <c r="H130" s="136"/>
      <c r="I130" s="48"/>
      <c r="J130" s="48"/>
      <c r="K130" s="48"/>
      <c r="L130" s="44"/>
      <c r="M130" s="44"/>
    </row>
    <row r="131" spans="1:13" ht="12.75" hidden="1" customHeight="1" x14ac:dyDescent="0.25">
      <c r="A131" s="199" t="s">
        <v>14</v>
      </c>
      <c r="B131" s="200"/>
      <c r="C131" s="105" t="s">
        <v>13</v>
      </c>
      <c r="D131" s="110"/>
      <c r="E131" s="106"/>
      <c r="F131" s="135">
        <f t="shared" ref="F131:F132" si="10">F132</f>
        <v>10000</v>
      </c>
      <c r="G131" s="136"/>
      <c r="H131" s="136"/>
      <c r="I131" s="48"/>
      <c r="J131" s="48"/>
      <c r="K131" s="48"/>
      <c r="L131" s="44"/>
      <c r="M131" s="44"/>
    </row>
    <row r="132" spans="1:13" ht="12.75" hidden="1" customHeight="1" x14ac:dyDescent="0.25">
      <c r="A132" s="206" t="s">
        <v>64</v>
      </c>
      <c r="B132" s="207"/>
      <c r="C132" s="48" t="s">
        <v>13</v>
      </c>
      <c r="D132" s="157" t="s">
        <v>62</v>
      </c>
      <c r="E132" s="63"/>
      <c r="F132" s="137">
        <f t="shared" si="10"/>
        <v>10000</v>
      </c>
      <c r="G132" s="138"/>
      <c r="H132" s="138"/>
      <c r="I132" s="48"/>
      <c r="J132" s="48"/>
      <c r="K132" s="48"/>
      <c r="L132" s="44"/>
      <c r="M132" s="44"/>
    </row>
    <row r="133" spans="1:13" ht="12.75" hidden="1" customHeight="1" x14ac:dyDescent="0.25">
      <c r="A133" s="214" t="s">
        <v>16</v>
      </c>
      <c r="B133" s="215"/>
      <c r="C133" s="48" t="s">
        <v>13</v>
      </c>
      <c r="D133" s="157" t="s">
        <v>63</v>
      </c>
      <c r="E133" s="37" t="s">
        <v>15</v>
      </c>
      <c r="F133" s="137">
        <v>10000</v>
      </c>
      <c r="G133" s="138"/>
      <c r="H133" s="138"/>
      <c r="I133" s="48"/>
      <c r="J133" s="48"/>
      <c r="K133" s="48"/>
      <c r="L133" s="44"/>
      <c r="M133" s="44"/>
    </row>
    <row r="134" spans="1:13" ht="12.75" hidden="1" customHeight="1" x14ac:dyDescent="0.25">
      <c r="A134" s="199" t="s">
        <v>18</v>
      </c>
      <c r="B134" s="200"/>
      <c r="C134" s="105" t="s">
        <v>17</v>
      </c>
      <c r="D134" s="110"/>
      <c r="E134" s="106"/>
      <c r="F134" s="135">
        <f t="shared" ref="F134:F135" si="11">F135</f>
        <v>4527.8999999999996</v>
      </c>
      <c r="G134" s="136"/>
      <c r="H134" s="136"/>
      <c r="I134" s="48"/>
      <c r="J134" s="48"/>
      <c r="K134" s="48"/>
      <c r="L134" s="44"/>
      <c r="M134" s="44"/>
    </row>
    <row r="135" spans="1:13" ht="12.75" hidden="1" customHeight="1" x14ac:dyDescent="0.25">
      <c r="A135" s="218" t="s">
        <v>60</v>
      </c>
      <c r="B135" s="219"/>
      <c r="C135" s="48" t="s">
        <v>17</v>
      </c>
      <c r="D135" s="196" t="s">
        <v>61</v>
      </c>
      <c r="E135" s="197"/>
      <c r="F135" s="137">
        <f t="shared" si="11"/>
        <v>4527.8999999999996</v>
      </c>
      <c r="G135" s="138"/>
      <c r="H135" s="138"/>
      <c r="I135" s="48"/>
      <c r="J135" s="48"/>
      <c r="K135" s="48"/>
      <c r="L135" s="44"/>
      <c r="M135" s="44"/>
    </row>
    <row r="136" spans="1:13" ht="12.75" hidden="1" customHeight="1" x14ac:dyDescent="0.25">
      <c r="A136" s="206" t="s">
        <v>42</v>
      </c>
      <c r="B136" s="207"/>
      <c r="C136" s="48" t="s">
        <v>17</v>
      </c>
      <c r="D136" s="157" t="s">
        <v>61</v>
      </c>
      <c r="E136" s="37">
        <v>853</v>
      </c>
      <c r="F136" s="137">
        <v>4527.8999999999996</v>
      </c>
      <c r="G136" s="138"/>
      <c r="H136" s="138"/>
      <c r="I136" s="48"/>
      <c r="J136" s="48"/>
      <c r="K136" s="48"/>
      <c r="L136" s="44"/>
      <c r="M136" s="44"/>
    </row>
    <row r="137" spans="1:13" ht="12.75" hidden="1" customHeight="1" x14ac:dyDescent="0.25">
      <c r="A137" s="220"/>
      <c r="B137" s="221"/>
      <c r="C137" s="222" t="s">
        <v>80</v>
      </c>
      <c r="D137" s="223"/>
      <c r="E137" s="224"/>
      <c r="F137" s="135">
        <f t="shared" ref="F137:F138" si="12">F138</f>
        <v>57579</v>
      </c>
      <c r="G137" s="136"/>
      <c r="H137" s="136"/>
      <c r="I137" s="48"/>
      <c r="J137" s="48"/>
      <c r="K137" s="48"/>
      <c r="L137" s="44"/>
      <c r="M137" s="44"/>
    </row>
    <row r="138" spans="1:13" ht="12.75" hidden="1" customHeight="1" x14ac:dyDescent="0.25">
      <c r="A138" s="206" t="s">
        <v>47</v>
      </c>
      <c r="B138" s="207"/>
      <c r="C138" s="103" t="s">
        <v>48</v>
      </c>
      <c r="D138" s="24"/>
      <c r="E138" s="63"/>
      <c r="F138" s="137">
        <f t="shared" si="12"/>
        <v>57579</v>
      </c>
      <c r="G138" s="138"/>
      <c r="H138" s="138"/>
      <c r="I138" s="48"/>
      <c r="J138" s="48"/>
      <c r="K138" s="48"/>
      <c r="L138" s="44"/>
      <c r="M138" s="44"/>
    </row>
    <row r="139" spans="1:13" ht="12.75" hidden="1" customHeight="1" x14ac:dyDescent="0.25">
      <c r="A139" s="218" t="s">
        <v>65</v>
      </c>
      <c r="B139" s="219"/>
      <c r="C139" s="26" t="s">
        <v>48</v>
      </c>
      <c r="D139" s="196" t="s">
        <v>66</v>
      </c>
      <c r="E139" s="197"/>
      <c r="F139" s="137">
        <f>F140+F141</f>
        <v>57579</v>
      </c>
      <c r="G139" s="138"/>
      <c r="H139" s="138"/>
      <c r="I139" s="48"/>
      <c r="J139" s="48"/>
      <c r="K139" s="48"/>
      <c r="L139" s="44"/>
      <c r="M139" s="44"/>
    </row>
    <row r="140" spans="1:13" ht="12.75" hidden="1" customHeight="1" x14ac:dyDescent="0.25">
      <c r="A140" s="206" t="s">
        <v>53</v>
      </c>
      <c r="B140" s="207"/>
      <c r="C140" s="148" t="s">
        <v>48</v>
      </c>
      <c r="D140" s="157" t="s">
        <v>66</v>
      </c>
      <c r="E140" s="46">
        <v>121</v>
      </c>
      <c r="F140" s="137">
        <v>44224</v>
      </c>
      <c r="G140" s="138"/>
      <c r="H140" s="138"/>
      <c r="I140" s="48"/>
      <c r="J140" s="48"/>
      <c r="K140" s="48"/>
      <c r="L140" s="44"/>
      <c r="M140" s="44"/>
    </row>
    <row r="141" spans="1:13" ht="12.75" hidden="1" customHeight="1" x14ac:dyDescent="0.25">
      <c r="A141" s="206" t="s">
        <v>54</v>
      </c>
      <c r="B141" s="207"/>
      <c r="C141" s="148" t="s">
        <v>48</v>
      </c>
      <c r="D141" s="157" t="s">
        <v>66</v>
      </c>
      <c r="E141" s="48">
        <v>119</v>
      </c>
      <c r="F141" s="137">
        <v>13355</v>
      </c>
      <c r="G141" s="138"/>
      <c r="H141" s="138"/>
      <c r="I141" s="48"/>
      <c r="J141" s="48"/>
      <c r="K141" s="48"/>
      <c r="L141" s="44"/>
      <c r="M141" s="44"/>
    </row>
    <row r="142" spans="1:13" ht="12.75" hidden="1" customHeight="1" x14ac:dyDescent="0.25">
      <c r="A142" s="199"/>
      <c r="B142" s="200"/>
      <c r="C142" s="199" t="s">
        <v>81</v>
      </c>
      <c r="D142" s="201"/>
      <c r="E142" s="200"/>
      <c r="F142" s="135">
        <f>F143+F146</f>
        <v>556042.16999999993</v>
      </c>
      <c r="G142" s="136"/>
      <c r="H142" s="136"/>
      <c r="I142" s="48"/>
      <c r="J142" s="48"/>
      <c r="K142" s="48"/>
      <c r="L142" s="44"/>
      <c r="M142" s="44"/>
    </row>
    <row r="143" spans="1:13" ht="12.75" hidden="1" customHeight="1" x14ac:dyDescent="0.25">
      <c r="A143" s="214" t="s">
        <v>44</v>
      </c>
      <c r="B143" s="215"/>
      <c r="C143" s="109" t="s">
        <v>43</v>
      </c>
      <c r="D143" s="24"/>
      <c r="E143" s="63"/>
      <c r="F143" s="135">
        <f>F144</f>
        <v>416042.17</v>
      </c>
      <c r="G143" s="136"/>
      <c r="H143" s="136"/>
      <c r="I143" s="48"/>
      <c r="J143" s="48"/>
      <c r="K143" s="48"/>
      <c r="L143" s="44"/>
      <c r="M143" s="44"/>
    </row>
    <row r="144" spans="1:13" ht="12.75" hidden="1" customHeight="1" x14ac:dyDescent="0.25">
      <c r="A144" s="227" t="s">
        <v>67</v>
      </c>
      <c r="B144" s="228"/>
      <c r="C144" s="26" t="s">
        <v>43</v>
      </c>
      <c r="D144" s="187" t="s">
        <v>68</v>
      </c>
      <c r="E144" s="188"/>
      <c r="F144" s="137">
        <f>F145</f>
        <v>416042.17</v>
      </c>
      <c r="G144" s="138"/>
      <c r="H144" s="138"/>
      <c r="I144" s="48"/>
      <c r="J144" s="48"/>
      <c r="K144" s="48"/>
      <c r="L144" s="44"/>
      <c r="M144" s="44"/>
    </row>
    <row r="145" spans="1:13" ht="12.75" hidden="1" customHeight="1" x14ac:dyDescent="0.25">
      <c r="A145" s="206" t="s">
        <v>27</v>
      </c>
      <c r="B145" s="207"/>
      <c r="C145" s="26" t="s">
        <v>43</v>
      </c>
      <c r="D145" s="26" t="s">
        <v>68</v>
      </c>
      <c r="E145" s="26" t="s">
        <v>6</v>
      </c>
      <c r="F145" s="137">
        <v>416042.17</v>
      </c>
      <c r="G145" s="138"/>
      <c r="H145" s="138"/>
      <c r="I145" s="48"/>
      <c r="J145" s="48"/>
      <c r="K145" s="48"/>
      <c r="L145" s="44"/>
      <c r="M145" s="44"/>
    </row>
    <row r="146" spans="1:13" ht="12.75" hidden="1" customHeight="1" x14ac:dyDescent="0.25">
      <c r="A146" s="214" t="s">
        <v>20</v>
      </c>
      <c r="B146" s="215"/>
      <c r="C146" s="109" t="s">
        <v>19</v>
      </c>
      <c r="D146" s="110"/>
      <c r="E146" s="106"/>
      <c r="F146" s="135">
        <f t="shared" ref="F146:F147" si="13">F147</f>
        <v>140000</v>
      </c>
      <c r="G146" s="136"/>
      <c r="H146" s="136"/>
      <c r="I146" s="48"/>
      <c r="J146" s="48"/>
      <c r="K146" s="48"/>
      <c r="L146" s="44"/>
      <c r="M146" s="44"/>
    </row>
    <row r="147" spans="1:13" ht="12.75" hidden="1" customHeight="1" x14ac:dyDescent="0.25">
      <c r="A147" s="206" t="s">
        <v>70</v>
      </c>
      <c r="B147" s="207"/>
      <c r="C147" s="152" t="s">
        <v>19</v>
      </c>
      <c r="D147" s="196" t="s">
        <v>69</v>
      </c>
      <c r="E147" s="197"/>
      <c r="F147" s="137">
        <f t="shared" si="13"/>
        <v>140000</v>
      </c>
      <c r="G147" s="138"/>
      <c r="H147" s="138"/>
      <c r="I147" s="48"/>
      <c r="J147" s="48"/>
      <c r="K147" s="48"/>
      <c r="L147" s="44"/>
      <c r="M147" s="44"/>
    </row>
    <row r="148" spans="1:13" ht="12.75" hidden="1" customHeight="1" x14ac:dyDescent="0.25">
      <c r="A148" s="206" t="s">
        <v>27</v>
      </c>
      <c r="B148" s="207"/>
      <c r="C148" s="26" t="s">
        <v>19</v>
      </c>
      <c r="D148" s="158" t="s">
        <v>69</v>
      </c>
      <c r="E148" s="48">
        <v>244</v>
      </c>
      <c r="F148" s="137">
        <v>140000</v>
      </c>
      <c r="G148" s="136"/>
      <c r="H148" s="136"/>
      <c r="I148" s="48"/>
      <c r="J148" s="48"/>
      <c r="K148" s="48"/>
      <c r="L148" s="44"/>
      <c r="M148" s="44"/>
    </row>
    <row r="149" spans="1:13" ht="12.75" hidden="1" customHeight="1" x14ac:dyDescent="0.25">
      <c r="A149" s="214"/>
      <c r="B149" s="215"/>
      <c r="C149" s="199" t="s">
        <v>36</v>
      </c>
      <c r="D149" s="201"/>
      <c r="E149" s="200"/>
      <c r="F149" s="135">
        <f>F112</f>
        <v>3356121.17</v>
      </c>
      <c r="G149" s="136"/>
      <c r="H149" s="136"/>
      <c r="I149" s="48"/>
      <c r="J149" s="48"/>
      <c r="K149" s="48"/>
      <c r="L149" s="44"/>
      <c r="M149" s="44"/>
    </row>
    <row r="150" spans="1:13" ht="12.75" hidden="1" customHeight="1" x14ac:dyDescent="0.25">
      <c r="A150" s="44"/>
      <c r="B150" s="44"/>
      <c r="C150" s="44"/>
      <c r="D150" s="149"/>
      <c r="E150" s="44"/>
      <c r="F150" s="44"/>
      <c r="G150" s="48"/>
      <c r="H150" s="48"/>
      <c r="I150" s="48"/>
      <c r="J150" s="48"/>
      <c r="K150" s="48"/>
      <c r="L150" s="44"/>
      <c r="M150" s="44"/>
    </row>
    <row r="151" spans="1:13" ht="12.75" hidden="1" customHeight="1" x14ac:dyDescent="0.25">
      <c r="A151" s="44"/>
      <c r="B151" s="44"/>
      <c r="C151" s="44"/>
      <c r="D151" s="149"/>
      <c r="E151" s="44"/>
      <c r="F151" s="44"/>
      <c r="G151" s="48"/>
      <c r="H151" s="48"/>
      <c r="I151" s="48"/>
      <c r="J151" s="48"/>
      <c r="K151" s="48"/>
      <c r="L151" s="44"/>
      <c r="M151" s="44"/>
    </row>
    <row r="152" spans="1:13" ht="369.75" hidden="1" customHeight="1" x14ac:dyDescent="0.25">
      <c r="A152" s="173"/>
      <c r="B152" s="173"/>
      <c r="C152" s="173"/>
      <c r="D152" s="173"/>
      <c r="E152" s="173"/>
      <c r="F152" s="173"/>
      <c r="G152" s="139"/>
      <c r="H152" s="48"/>
      <c r="I152" s="48"/>
      <c r="J152" s="48"/>
      <c r="K152" s="48"/>
      <c r="L152" s="44"/>
      <c r="M152" s="44"/>
    </row>
    <row r="153" spans="1:13" ht="12.75" hidden="1" customHeight="1" x14ac:dyDescent="0.25">
      <c r="A153" s="173"/>
      <c r="B153" s="173"/>
      <c r="C153" s="173"/>
      <c r="D153" s="173"/>
      <c r="E153" s="173"/>
      <c r="F153" s="173"/>
      <c r="G153" s="139"/>
      <c r="H153" s="139"/>
      <c r="I153" s="48"/>
      <c r="J153" s="48"/>
      <c r="K153" s="48"/>
      <c r="L153" s="44"/>
      <c r="M153" s="44"/>
    </row>
    <row r="154" spans="1:13" ht="12.75" hidden="1" customHeight="1" x14ac:dyDescent="0.25">
      <c r="A154" s="172"/>
      <c r="B154" s="172"/>
      <c r="C154" s="172"/>
      <c r="D154" s="172"/>
      <c r="E154" s="172"/>
      <c r="F154" s="172"/>
      <c r="G154" s="230"/>
      <c r="H154" s="230"/>
      <c r="I154" s="48"/>
      <c r="J154" s="48"/>
      <c r="K154" s="48"/>
      <c r="L154" s="44"/>
      <c r="M154" s="44"/>
    </row>
    <row r="155" spans="1:13" ht="12.75" hidden="1" customHeight="1" x14ac:dyDescent="0.25">
      <c r="A155" s="172"/>
      <c r="B155" s="172"/>
      <c r="C155" s="172"/>
      <c r="D155" s="172"/>
      <c r="E155" s="172"/>
      <c r="F155" s="172"/>
      <c r="G155" s="230"/>
      <c r="H155" s="230"/>
      <c r="I155" s="48"/>
      <c r="J155" s="48"/>
      <c r="K155" s="48"/>
      <c r="L155" s="44"/>
      <c r="M155" s="44"/>
    </row>
    <row r="156" spans="1:13" ht="12.75" hidden="1" customHeight="1" x14ac:dyDescent="0.25">
      <c r="A156" s="172"/>
      <c r="B156" s="172"/>
      <c r="C156" s="172"/>
      <c r="D156" s="172"/>
      <c r="E156" s="172"/>
      <c r="F156" s="172"/>
      <c r="G156" s="230"/>
      <c r="H156" s="230"/>
      <c r="I156" s="48"/>
      <c r="J156" s="48"/>
      <c r="K156" s="48"/>
      <c r="L156" s="44"/>
      <c r="M156" s="44"/>
    </row>
    <row r="157" spans="1:13" ht="12.75" hidden="1" customHeight="1" x14ac:dyDescent="0.25">
      <c r="A157" s="172"/>
      <c r="B157" s="172"/>
      <c r="C157" s="172"/>
      <c r="D157" s="172"/>
      <c r="E157" s="172"/>
      <c r="F157" s="172"/>
      <c r="G157" s="230"/>
      <c r="H157" s="230"/>
      <c r="I157" s="48"/>
      <c r="J157" s="48"/>
      <c r="K157" s="48"/>
      <c r="L157" s="44"/>
      <c r="M157" s="44"/>
    </row>
    <row r="158" spans="1:13" ht="12.75" hidden="1" customHeight="1" x14ac:dyDescent="0.25">
      <c r="A158" s="172"/>
      <c r="B158" s="172"/>
      <c r="C158" s="172"/>
      <c r="D158" s="172"/>
      <c r="E158" s="172"/>
      <c r="F158" s="172"/>
      <c r="G158" s="230"/>
      <c r="H158" s="230"/>
      <c r="I158" s="48"/>
      <c r="J158" s="48"/>
      <c r="K158" s="48"/>
      <c r="L158" s="44"/>
      <c r="M158" s="44"/>
    </row>
    <row r="159" spans="1:13" ht="43.5" hidden="1" customHeight="1" x14ac:dyDescent="0.25">
      <c r="A159" s="44"/>
      <c r="B159" s="44"/>
      <c r="C159" s="44"/>
      <c r="D159" s="149"/>
      <c r="E159" s="44"/>
      <c r="F159" s="44"/>
      <c r="G159" s="230"/>
      <c r="H159" s="230"/>
      <c r="I159" s="48"/>
      <c r="J159" s="48"/>
      <c r="K159" s="48"/>
      <c r="L159" s="44"/>
      <c r="M159" s="44"/>
    </row>
    <row r="160" spans="1:13" ht="12.75" hidden="1" customHeight="1" x14ac:dyDescent="0.25">
      <c r="A160" s="208" t="s">
        <v>32</v>
      </c>
      <c r="B160" s="208"/>
      <c r="C160" s="208"/>
      <c r="D160" s="208"/>
      <c r="E160" s="208"/>
      <c r="F160" s="44"/>
      <c r="G160" s="48"/>
      <c r="H160" s="48"/>
      <c r="I160" s="48"/>
      <c r="J160" s="48"/>
      <c r="K160" s="48"/>
      <c r="L160" s="44"/>
      <c r="M160" s="44"/>
    </row>
    <row r="161" spans="1:13" ht="12.75" hidden="1" customHeight="1" x14ac:dyDescent="0.25">
      <c r="A161" s="209" t="s">
        <v>33</v>
      </c>
      <c r="B161" s="209"/>
      <c r="C161" s="209"/>
      <c r="D161" s="209"/>
      <c r="E161" s="209"/>
      <c r="F161" s="44"/>
      <c r="G161" s="48"/>
      <c r="H161" s="48"/>
      <c r="I161" s="48"/>
      <c r="J161" s="48"/>
      <c r="K161" s="48"/>
      <c r="L161" s="44"/>
      <c r="M161" s="44"/>
    </row>
    <row r="162" spans="1:13" ht="12.75" hidden="1" customHeight="1" x14ac:dyDescent="0.25">
      <c r="A162" s="209" t="s">
        <v>34</v>
      </c>
      <c r="B162" s="209"/>
      <c r="C162" s="209"/>
      <c r="D162" s="209"/>
      <c r="E162" s="209"/>
      <c r="F162" s="209"/>
      <c r="G162" s="48"/>
      <c r="H162" s="48"/>
      <c r="I162" s="48"/>
      <c r="J162" s="48"/>
      <c r="K162" s="48"/>
      <c r="L162" s="44"/>
      <c r="M162" s="44"/>
    </row>
    <row r="163" spans="1:13" ht="12.75" hidden="1" customHeight="1" x14ac:dyDescent="0.25">
      <c r="A163" s="44"/>
      <c r="B163" s="44"/>
      <c r="C163" s="44"/>
      <c r="D163" s="149"/>
      <c r="E163" s="44"/>
      <c r="F163" s="44"/>
      <c r="G163" s="48"/>
      <c r="H163" s="48"/>
      <c r="I163" s="48"/>
      <c r="J163" s="48"/>
      <c r="K163" s="48"/>
      <c r="L163" s="44"/>
      <c r="M163" s="44"/>
    </row>
    <row r="164" spans="1:13" ht="12.75" hidden="1" customHeight="1" x14ac:dyDescent="0.25">
      <c r="A164" s="210" t="s">
        <v>1</v>
      </c>
      <c r="B164" s="211"/>
      <c r="C164" s="46" t="s">
        <v>0</v>
      </c>
      <c r="D164" s="152" t="s">
        <v>2</v>
      </c>
      <c r="E164" s="113" t="s">
        <v>3</v>
      </c>
      <c r="F164" s="231">
        <v>2016</v>
      </c>
      <c r="G164" s="229"/>
      <c r="H164" s="229"/>
      <c r="I164" s="48"/>
      <c r="J164" s="48"/>
      <c r="K164" s="48"/>
      <c r="L164" s="44"/>
      <c r="M164" s="44"/>
    </row>
    <row r="165" spans="1:13" ht="12.75" hidden="1" customHeight="1" x14ac:dyDescent="0.25">
      <c r="A165" s="212"/>
      <c r="B165" s="213"/>
      <c r="C165" s="47"/>
      <c r="D165" s="155"/>
      <c r="E165" s="90"/>
      <c r="F165" s="232"/>
      <c r="G165" s="229"/>
      <c r="H165" s="229"/>
      <c r="I165" s="48"/>
      <c r="J165" s="48"/>
      <c r="K165" s="48"/>
      <c r="L165" s="44"/>
      <c r="M165" s="44"/>
    </row>
    <row r="166" spans="1:13" ht="12.75" hidden="1" customHeight="1" x14ac:dyDescent="0.25">
      <c r="A166" s="199" t="s">
        <v>38</v>
      </c>
      <c r="B166" s="201"/>
      <c r="C166" s="106"/>
      <c r="D166" s="110"/>
      <c r="E166" s="106"/>
      <c r="F166" s="156">
        <f>F167+F191+F196</f>
        <v>3356121.17</v>
      </c>
      <c r="G166" s="136"/>
      <c r="H166" s="136"/>
      <c r="I166" s="48"/>
      <c r="J166" s="48"/>
      <c r="K166" s="48"/>
      <c r="L166" s="44"/>
      <c r="M166" s="44"/>
    </row>
    <row r="167" spans="1:13" ht="12.75" hidden="1" customHeight="1" x14ac:dyDescent="0.25">
      <c r="A167" s="199"/>
      <c r="B167" s="200"/>
      <c r="C167" s="199" t="s">
        <v>79</v>
      </c>
      <c r="D167" s="201"/>
      <c r="E167" s="200"/>
      <c r="F167" s="135">
        <f>F168+F172+F179+F182+F185+F188</f>
        <v>2742500</v>
      </c>
      <c r="G167" s="136"/>
      <c r="H167" s="136"/>
      <c r="I167" s="48"/>
      <c r="J167" s="48"/>
      <c r="K167" s="48"/>
      <c r="L167" s="44"/>
      <c r="M167" s="44"/>
    </row>
    <row r="168" spans="1:13" ht="12.75" hidden="1" customHeight="1" x14ac:dyDescent="0.25">
      <c r="A168" s="202" t="s">
        <v>37</v>
      </c>
      <c r="B168" s="203"/>
      <c r="C168" s="103" t="s">
        <v>39</v>
      </c>
      <c r="D168" s="24"/>
      <c r="E168" s="24"/>
      <c r="F168" s="135">
        <f>F169</f>
        <v>445641</v>
      </c>
      <c r="G168" s="136"/>
      <c r="H168" s="136"/>
      <c r="I168" s="48"/>
      <c r="J168" s="48"/>
      <c r="K168" s="48"/>
      <c r="L168" s="44"/>
      <c r="M168" s="44"/>
    </row>
    <row r="169" spans="1:13" ht="12.75" hidden="1" customHeight="1" x14ac:dyDescent="0.25">
      <c r="A169" s="204" t="s">
        <v>72</v>
      </c>
      <c r="B169" s="205"/>
      <c r="C169" s="26" t="s">
        <v>39</v>
      </c>
      <c r="D169" s="187" t="s">
        <v>52</v>
      </c>
      <c r="E169" s="188"/>
      <c r="F169" s="137">
        <f>F170+F171</f>
        <v>445641</v>
      </c>
      <c r="G169" s="138"/>
      <c r="H169" s="138"/>
      <c r="I169" s="48"/>
      <c r="J169" s="48"/>
      <c r="K169" s="48"/>
      <c r="L169" s="44"/>
      <c r="M169" s="44"/>
    </row>
    <row r="170" spans="1:13" ht="12.75" hidden="1" customHeight="1" x14ac:dyDescent="0.25">
      <c r="A170" s="206" t="s">
        <v>53</v>
      </c>
      <c r="B170" s="207"/>
      <c r="C170" s="26" t="s">
        <v>39</v>
      </c>
      <c r="D170" s="26" t="s">
        <v>52</v>
      </c>
      <c r="E170" s="24" t="s">
        <v>5</v>
      </c>
      <c r="F170" s="137">
        <v>342274</v>
      </c>
      <c r="G170" s="138"/>
      <c r="H170" s="138"/>
      <c r="I170" s="48"/>
      <c r="J170" s="48"/>
      <c r="K170" s="48"/>
      <c r="L170" s="44"/>
      <c r="M170" s="44"/>
    </row>
    <row r="171" spans="1:13" ht="12.75" hidden="1" customHeight="1" x14ac:dyDescent="0.25">
      <c r="A171" s="218" t="s">
        <v>54</v>
      </c>
      <c r="B171" s="219"/>
      <c r="C171" s="26" t="s">
        <v>39</v>
      </c>
      <c r="D171" s="26" t="s">
        <v>52</v>
      </c>
      <c r="E171" s="24" t="s">
        <v>76</v>
      </c>
      <c r="F171" s="137">
        <v>103367</v>
      </c>
      <c r="G171" s="138"/>
      <c r="H171" s="138"/>
      <c r="I171" s="48"/>
      <c r="J171" s="48"/>
      <c r="K171" s="48"/>
      <c r="L171" s="44"/>
      <c r="M171" s="44"/>
    </row>
    <row r="172" spans="1:13" ht="12.75" hidden="1" customHeight="1" x14ac:dyDescent="0.25">
      <c r="A172" s="206" t="s">
        <v>8</v>
      </c>
      <c r="B172" s="207"/>
      <c r="C172" s="37" t="s">
        <v>7</v>
      </c>
      <c r="D172" s="24"/>
      <c r="E172" s="63"/>
      <c r="F172" s="135">
        <f>F173</f>
        <v>2220311.1</v>
      </c>
      <c r="G172" s="136"/>
      <c r="H172" s="136"/>
      <c r="I172" s="48"/>
      <c r="J172" s="48"/>
      <c r="K172" s="48"/>
      <c r="L172" s="44"/>
      <c r="M172" s="44"/>
    </row>
    <row r="173" spans="1:13" ht="12.75" hidden="1" customHeight="1" x14ac:dyDescent="0.25">
      <c r="A173" s="218" t="s">
        <v>8</v>
      </c>
      <c r="B173" s="219"/>
      <c r="C173" s="48" t="s">
        <v>7</v>
      </c>
      <c r="D173" s="103" t="s">
        <v>56</v>
      </c>
      <c r="E173" s="63"/>
      <c r="F173" s="137">
        <f>F174+F175+F176+F177+F178</f>
        <v>2220311.1</v>
      </c>
      <c r="G173" s="138"/>
      <c r="H173" s="138"/>
      <c r="I173" s="48"/>
      <c r="J173" s="48"/>
      <c r="K173" s="48"/>
      <c r="L173" s="44"/>
      <c r="M173" s="44"/>
    </row>
    <row r="174" spans="1:13" ht="12.75" hidden="1" customHeight="1" x14ac:dyDescent="0.25">
      <c r="A174" s="206" t="s">
        <v>53</v>
      </c>
      <c r="B174" s="207"/>
      <c r="C174" s="48" t="s">
        <v>7</v>
      </c>
      <c r="D174" s="26" t="s">
        <v>56</v>
      </c>
      <c r="E174" s="37" t="s">
        <v>5</v>
      </c>
      <c r="F174" s="137">
        <v>1460730</v>
      </c>
      <c r="G174" s="138"/>
      <c r="H174" s="138"/>
      <c r="I174" s="48"/>
      <c r="J174" s="48"/>
      <c r="K174" s="48"/>
      <c r="L174" s="44"/>
      <c r="M174" s="44"/>
    </row>
    <row r="175" spans="1:13" ht="12.75" hidden="1" customHeight="1" x14ac:dyDescent="0.25">
      <c r="A175" s="218" t="s">
        <v>54</v>
      </c>
      <c r="B175" s="219"/>
      <c r="C175" s="26" t="s">
        <v>7</v>
      </c>
      <c r="D175" s="26" t="s">
        <v>56</v>
      </c>
      <c r="E175" s="37">
        <v>119</v>
      </c>
      <c r="F175" s="137">
        <v>441140</v>
      </c>
      <c r="G175" s="138"/>
      <c r="H175" s="138"/>
      <c r="I175" s="48"/>
      <c r="J175" s="48"/>
      <c r="K175" s="48"/>
      <c r="L175" s="44"/>
      <c r="M175" s="44"/>
    </row>
    <row r="176" spans="1:13" ht="12.75" hidden="1" customHeight="1" x14ac:dyDescent="0.25">
      <c r="A176" s="206" t="s">
        <v>27</v>
      </c>
      <c r="B176" s="207"/>
      <c r="C176" s="48" t="s">
        <v>7</v>
      </c>
      <c r="D176" s="26" t="s">
        <v>56</v>
      </c>
      <c r="E176" s="37" t="s">
        <v>6</v>
      </c>
      <c r="F176" s="137">
        <v>286341.09999999998</v>
      </c>
      <c r="G176" s="138"/>
      <c r="H176" s="138"/>
      <c r="I176" s="48"/>
      <c r="J176" s="48"/>
      <c r="K176" s="48"/>
      <c r="L176" s="44"/>
      <c r="M176" s="44"/>
    </row>
    <row r="177" spans="1:13" ht="12.75" hidden="1" customHeight="1" x14ac:dyDescent="0.25">
      <c r="A177" s="214" t="s">
        <v>10</v>
      </c>
      <c r="B177" s="215"/>
      <c r="C177" s="48" t="s">
        <v>7</v>
      </c>
      <c r="D177" s="26" t="s">
        <v>56</v>
      </c>
      <c r="E177" s="37" t="s">
        <v>9</v>
      </c>
      <c r="F177" s="137">
        <v>21200</v>
      </c>
      <c r="G177" s="138"/>
      <c r="H177" s="138"/>
      <c r="I177" s="48"/>
      <c r="J177" s="48"/>
      <c r="K177" s="48"/>
      <c r="L177" s="44"/>
      <c r="M177" s="44"/>
    </row>
    <row r="178" spans="1:13" ht="12.75" hidden="1" customHeight="1" x14ac:dyDescent="0.25">
      <c r="A178" s="214" t="s">
        <v>24</v>
      </c>
      <c r="B178" s="215"/>
      <c r="C178" s="48" t="s">
        <v>7</v>
      </c>
      <c r="D178" s="26" t="s">
        <v>56</v>
      </c>
      <c r="E178" s="37" t="s">
        <v>21</v>
      </c>
      <c r="F178" s="137">
        <v>10900</v>
      </c>
      <c r="G178" s="138"/>
      <c r="H178" s="138"/>
      <c r="I178" s="48"/>
      <c r="J178" s="48"/>
      <c r="K178" s="48"/>
      <c r="L178" s="44"/>
      <c r="M178" s="44"/>
    </row>
    <row r="179" spans="1:13" ht="12.75" hidden="1" customHeight="1" x14ac:dyDescent="0.25">
      <c r="A179" s="202" t="s">
        <v>12</v>
      </c>
      <c r="B179" s="203"/>
      <c r="C179" s="103" t="s">
        <v>11</v>
      </c>
      <c r="D179" s="24"/>
      <c r="E179" s="63"/>
      <c r="F179" s="135">
        <f>F180</f>
        <v>41100</v>
      </c>
      <c r="G179" s="136"/>
      <c r="H179" s="136"/>
      <c r="I179" s="48"/>
      <c r="J179" s="48"/>
      <c r="K179" s="48"/>
      <c r="L179" s="44"/>
      <c r="M179" s="44"/>
    </row>
    <row r="180" spans="1:13" ht="12.75" hidden="1" customHeight="1" x14ac:dyDescent="0.25">
      <c r="A180" s="216" t="s">
        <v>73</v>
      </c>
      <c r="B180" s="217"/>
      <c r="C180" s="26" t="s">
        <v>11</v>
      </c>
      <c r="D180" s="187" t="s">
        <v>71</v>
      </c>
      <c r="E180" s="188"/>
      <c r="F180" s="137">
        <v>41100</v>
      </c>
      <c r="G180" s="138"/>
      <c r="H180" s="138"/>
      <c r="I180" s="48"/>
      <c r="J180" s="48"/>
      <c r="K180" s="48"/>
      <c r="L180" s="44"/>
      <c r="M180" s="44"/>
    </row>
    <row r="181" spans="1:13" ht="12.75" hidden="1" customHeight="1" x14ac:dyDescent="0.25">
      <c r="A181" s="216" t="s">
        <v>49</v>
      </c>
      <c r="B181" s="217"/>
      <c r="C181" s="26" t="s">
        <v>11</v>
      </c>
      <c r="D181" s="26" t="s">
        <v>71</v>
      </c>
      <c r="E181" s="63">
        <v>530</v>
      </c>
      <c r="F181" s="137">
        <v>41100</v>
      </c>
      <c r="G181" s="138"/>
      <c r="H181" s="138"/>
      <c r="I181" s="48"/>
      <c r="J181" s="48"/>
      <c r="K181" s="48"/>
      <c r="L181" s="44"/>
      <c r="M181" s="44"/>
    </row>
    <row r="182" spans="1:13" ht="12.75" hidden="1" customHeight="1" x14ac:dyDescent="0.25">
      <c r="A182" s="225" t="s">
        <v>41</v>
      </c>
      <c r="B182" s="226"/>
      <c r="C182" s="109" t="s">
        <v>40</v>
      </c>
      <c r="D182" s="110"/>
      <c r="E182" s="106"/>
      <c r="F182" s="135">
        <f>F183</f>
        <v>20920</v>
      </c>
      <c r="G182" s="136"/>
      <c r="H182" s="136"/>
      <c r="I182" s="48"/>
      <c r="J182" s="48"/>
      <c r="K182" s="48"/>
      <c r="L182" s="44"/>
      <c r="M182" s="44"/>
    </row>
    <row r="183" spans="1:13" ht="12.75" hidden="1" customHeight="1" x14ac:dyDescent="0.25">
      <c r="A183" s="216" t="s">
        <v>57</v>
      </c>
      <c r="B183" s="217"/>
      <c r="C183" s="26" t="s">
        <v>40</v>
      </c>
      <c r="D183" s="196" t="s">
        <v>58</v>
      </c>
      <c r="E183" s="197"/>
      <c r="F183" s="137">
        <f>F184</f>
        <v>20920</v>
      </c>
      <c r="G183" s="138"/>
      <c r="H183" s="138"/>
      <c r="I183" s="48"/>
      <c r="J183" s="48"/>
      <c r="K183" s="48"/>
      <c r="L183" s="44"/>
      <c r="M183" s="44"/>
    </row>
    <row r="184" spans="1:13" ht="12.75" hidden="1" customHeight="1" x14ac:dyDescent="0.25">
      <c r="A184" s="204" t="s">
        <v>59</v>
      </c>
      <c r="B184" s="205"/>
      <c r="C184" s="26" t="s">
        <v>40</v>
      </c>
      <c r="D184" s="170" t="s">
        <v>58</v>
      </c>
      <c r="E184" s="48">
        <v>530</v>
      </c>
      <c r="F184" s="137">
        <v>20920</v>
      </c>
      <c r="G184" s="136"/>
      <c r="H184" s="136"/>
      <c r="I184" s="48"/>
      <c r="J184" s="48"/>
      <c r="K184" s="48"/>
      <c r="L184" s="44"/>
      <c r="M184" s="44"/>
    </row>
    <row r="185" spans="1:13" ht="12.75" hidden="1" customHeight="1" x14ac:dyDescent="0.25">
      <c r="A185" s="199" t="s">
        <v>14</v>
      </c>
      <c r="B185" s="200"/>
      <c r="C185" s="105" t="s">
        <v>13</v>
      </c>
      <c r="D185" s="110"/>
      <c r="E185" s="106"/>
      <c r="F185" s="135">
        <f t="shared" ref="F185:F186" si="14">F186</f>
        <v>10000</v>
      </c>
      <c r="G185" s="136"/>
      <c r="H185" s="136"/>
      <c r="I185" s="48"/>
      <c r="J185" s="48"/>
      <c r="K185" s="48"/>
      <c r="L185" s="44"/>
      <c r="M185" s="44"/>
    </row>
    <row r="186" spans="1:13" ht="12.75" hidden="1" customHeight="1" x14ac:dyDescent="0.25">
      <c r="A186" s="206" t="s">
        <v>64</v>
      </c>
      <c r="B186" s="207"/>
      <c r="C186" s="48" t="s">
        <v>13</v>
      </c>
      <c r="D186" s="157" t="s">
        <v>62</v>
      </c>
      <c r="E186" s="63"/>
      <c r="F186" s="137">
        <f t="shared" si="14"/>
        <v>10000</v>
      </c>
      <c r="G186" s="138"/>
      <c r="H186" s="138"/>
      <c r="I186" s="48"/>
      <c r="J186" s="48"/>
      <c r="K186" s="48"/>
      <c r="L186" s="44"/>
      <c r="M186" s="44"/>
    </row>
    <row r="187" spans="1:13" ht="12.75" hidden="1" customHeight="1" x14ac:dyDescent="0.25">
      <c r="A187" s="214" t="s">
        <v>16</v>
      </c>
      <c r="B187" s="215"/>
      <c r="C187" s="48" t="s">
        <v>13</v>
      </c>
      <c r="D187" s="157" t="s">
        <v>63</v>
      </c>
      <c r="E187" s="37" t="s">
        <v>15</v>
      </c>
      <c r="F187" s="137">
        <v>10000</v>
      </c>
      <c r="G187" s="138"/>
      <c r="H187" s="138"/>
      <c r="I187" s="48"/>
      <c r="J187" s="48"/>
      <c r="K187" s="48"/>
      <c r="L187" s="44"/>
      <c r="M187" s="44"/>
    </row>
    <row r="188" spans="1:13" ht="12.75" hidden="1" customHeight="1" x14ac:dyDescent="0.25">
      <c r="A188" s="199" t="s">
        <v>18</v>
      </c>
      <c r="B188" s="200"/>
      <c r="C188" s="105" t="s">
        <v>17</v>
      </c>
      <c r="D188" s="110"/>
      <c r="E188" s="106"/>
      <c r="F188" s="135">
        <f t="shared" ref="F188:F189" si="15">F189</f>
        <v>4527.8999999999996</v>
      </c>
      <c r="G188" s="136"/>
      <c r="H188" s="136"/>
      <c r="I188" s="48"/>
      <c r="J188" s="48"/>
      <c r="K188" s="48"/>
      <c r="L188" s="44"/>
      <c r="M188" s="44"/>
    </row>
    <row r="189" spans="1:13" ht="12.75" hidden="1" customHeight="1" x14ac:dyDescent="0.25">
      <c r="A189" s="218" t="s">
        <v>60</v>
      </c>
      <c r="B189" s="219"/>
      <c r="C189" s="48" t="s">
        <v>17</v>
      </c>
      <c r="D189" s="196" t="s">
        <v>61</v>
      </c>
      <c r="E189" s="197"/>
      <c r="F189" s="137">
        <f t="shared" si="15"/>
        <v>4527.8999999999996</v>
      </c>
      <c r="G189" s="138"/>
      <c r="H189" s="138"/>
      <c r="I189" s="48"/>
      <c r="J189" s="48"/>
      <c r="K189" s="48"/>
      <c r="L189" s="44"/>
      <c r="M189" s="44"/>
    </row>
    <row r="190" spans="1:13" ht="12.75" hidden="1" customHeight="1" x14ac:dyDescent="0.25">
      <c r="A190" s="206" t="s">
        <v>42</v>
      </c>
      <c r="B190" s="207"/>
      <c r="C190" s="48" t="s">
        <v>17</v>
      </c>
      <c r="D190" s="157" t="s">
        <v>61</v>
      </c>
      <c r="E190" s="37">
        <v>853</v>
      </c>
      <c r="F190" s="137">
        <v>4527.8999999999996</v>
      </c>
      <c r="G190" s="138"/>
      <c r="H190" s="138"/>
      <c r="I190" s="48"/>
      <c r="J190" s="48"/>
      <c r="K190" s="48"/>
      <c r="L190" s="44"/>
      <c r="M190" s="44"/>
    </row>
    <row r="191" spans="1:13" ht="12.75" hidden="1" customHeight="1" x14ac:dyDescent="0.25">
      <c r="A191" s="220"/>
      <c r="B191" s="221"/>
      <c r="C191" s="222" t="s">
        <v>83</v>
      </c>
      <c r="D191" s="223"/>
      <c r="E191" s="224"/>
      <c r="F191" s="135">
        <f t="shared" ref="F191:F192" si="16">F192</f>
        <v>57579</v>
      </c>
      <c r="G191" s="136"/>
      <c r="H191" s="136"/>
      <c r="I191" s="48"/>
      <c r="J191" s="48"/>
      <c r="K191" s="48"/>
      <c r="L191" s="44"/>
      <c r="M191" s="44"/>
    </row>
    <row r="192" spans="1:13" ht="12.75" hidden="1" customHeight="1" x14ac:dyDescent="0.25">
      <c r="A192" s="206" t="s">
        <v>47</v>
      </c>
      <c r="B192" s="207"/>
      <c r="C192" s="103" t="s">
        <v>48</v>
      </c>
      <c r="D192" s="24"/>
      <c r="E192" s="63"/>
      <c r="F192" s="137">
        <f t="shared" si="16"/>
        <v>57579</v>
      </c>
      <c r="G192" s="138"/>
      <c r="H192" s="138"/>
      <c r="I192" s="48"/>
      <c r="J192" s="48"/>
      <c r="K192" s="48"/>
      <c r="L192" s="44"/>
      <c r="M192" s="44"/>
    </row>
    <row r="193" spans="1:13" ht="12.75" hidden="1" customHeight="1" x14ac:dyDescent="0.25">
      <c r="A193" s="218" t="s">
        <v>65</v>
      </c>
      <c r="B193" s="219"/>
      <c r="C193" s="26" t="s">
        <v>48</v>
      </c>
      <c r="D193" s="196" t="s">
        <v>66</v>
      </c>
      <c r="E193" s="197"/>
      <c r="F193" s="137">
        <f>F194+F195</f>
        <v>57579</v>
      </c>
      <c r="G193" s="138"/>
      <c r="H193" s="138"/>
      <c r="I193" s="48"/>
      <c r="J193" s="48"/>
      <c r="K193" s="48"/>
      <c r="L193" s="44"/>
      <c r="M193" s="44"/>
    </row>
    <row r="194" spans="1:13" ht="12.75" hidden="1" customHeight="1" x14ac:dyDescent="0.25">
      <c r="A194" s="206" t="s">
        <v>53</v>
      </c>
      <c r="B194" s="207"/>
      <c r="C194" s="148" t="s">
        <v>48</v>
      </c>
      <c r="D194" s="157" t="s">
        <v>66</v>
      </c>
      <c r="E194" s="46">
        <v>121</v>
      </c>
      <c r="F194" s="137">
        <v>44224</v>
      </c>
      <c r="G194" s="138"/>
      <c r="H194" s="138"/>
      <c r="I194" s="48"/>
      <c r="J194" s="48"/>
      <c r="K194" s="48"/>
      <c r="L194" s="44"/>
      <c r="M194" s="44"/>
    </row>
    <row r="195" spans="1:13" ht="12.75" hidden="1" customHeight="1" x14ac:dyDescent="0.25">
      <c r="A195" s="206" t="s">
        <v>54</v>
      </c>
      <c r="B195" s="207"/>
      <c r="C195" s="148" t="s">
        <v>48</v>
      </c>
      <c r="D195" s="157" t="s">
        <v>66</v>
      </c>
      <c r="E195" s="48">
        <v>119</v>
      </c>
      <c r="F195" s="137">
        <v>13355</v>
      </c>
      <c r="G195" s="138"/>
      <c r="H195" s="138"/>
      <c r="I195" s="48"/>
      <c r="J195" s="48"/>
      <c r="K195" s="48"/>
      <c r="L195" s="44"/>
      <c r="M195" s="44"/>
    </row>
    <row r="196" spans="1:13" ht="12.75" hidden="1" customHeight="1" x14ac:dyDescent="0.25">
      <c r="A196" s="199"/>
      <c r="B196" s="200"/>
      <c r="C196" s="199" t="s">
        <v>81</v>
      </c>
      <c r="D196" s="201"/>
      <c r="E196" s="200"/>
      <c r="F196" s="135">
        <f>F197+F200</f>
        <v>556042.16999999993</v>
      </c>
      <c r="G196" s="136"/>
      <c r="H196" s="136"/>
      <c r="I196" s="48"/>
      <c r="J196" s="48"/>
      <c r="K196" s="48"/>
      <c r="L196" s="44"/>
      <c r="M196" s="44"/>
    </row>
    <row r="197" spans="1:13" ht="12.75" hidden="1" customHeight="1" x14ac:dyDescent="0.25">
      <c r="A197" s="214" t="s">
        <v>44</v>
      </c>
      <c r="B197" s="215"/>
      <c r="C197" s="109" t="s">
        <v>43</v>
      </c>
      <c r="D197" s="24"/>
      <c r="E197" s="63"/>
      <c r="F197" s="135">
        <f>F198</f>
        <v>416042.17</v>
      </c>
      <c r="G197" s="136"/>
      <c r="H197" s="136"/>
      <c r="I197" s="48"/>
      <c r="J197" s="48"/>
      <c r="K197" s="48"/>
      <c r="L197" s="44"/>
      <c r="M197" s="44"/>
    </row>
    <row r="198" spans="1:13" ht="12.75" hidden="1" customHeight="1" x14ac:dyDescent="0.25">
      <c r="A198" s="227" t="s">
        <v>67</v>
      </c>
      <c r="B198" s="228"/>
      <c r="C198" s="26" t="s">
        <v>43</v>
      </c>
      <c r="D198" s="187" t="s">
        <v>68</v>
      </c>
      <c r="E198" s="188"/>
      <c r="F198" s="137">
        <f>F199</f>
        <v>416042.17</v>
      </c>
      <c r="G198" s="138"/>
      <c r="H198" s="138"/>
      <c r="I198" s="48"/>
      <c r="J198" s="48"/>
      <c r="K198" s="48"/>
      <c r="L198" s="44"/>
      <c r="M198" s="44"/>
    </row>
    <row r="199" spans="1:13" ht="12.75" hidden="1" customHeight="1" x14ac:dyDescent="0.25">
      <c r="A199" s="206" t="s">
        <v>27</v>
      </c>
      <c r="B199" s="207"/>
      <c r="C199" s="26" t="s">
        <v>43</v>
      </c>
      <c r="D199" s="26" t="s">
        <v>68</v>
      </c>
      <c r="E199" s="26" t="s">
        <v>6</v>
      </c>
      <c r="F199" s="137">
        <v>416042.17</v>
      </c>
      <c r="G199" s="138"/>
      <c r="H199" s="138"/>
      <c r="I199" s="48"/>
      <c r="J199" s="48"/>
      <c r="K199" s="48"/>
      <c r="L199" s="44"/>
      <c r="M199" s="44"/>
    </row>
    <row r="200" spans="1:13" ht="12.75" hidden="1" customHeight="1" x14ac:dyDescent="0.25">
      <c r="A200" s="214" t="s">
        <v>20</v>
      </c>
      <c r="B200" s="215"/>
      <c r="C200" s="109" t="s">
        <v>19</v>
      </c>
      <c r="D200" s="110"/>
      <c r="E200" s="106"/>
      <c r="F200" s="135">
        <f t="shared" ref="F200:F201" si="17">F201</f>
        <v>140000</v>
      </c>
      <c r="G200" s="136"/>
      <c r="H200" s="136"/>
      <c r="I200" s="48"/>
      <c r="J200" s="48"/>
      <c r="K200" s="48"/>
      <c r="L200" s="44"/>
      <c r="M200" s="44"/>
    </row>
    <row r="201" spans="1:13" ht="12.75" hidden="1" customHeight="1" x14ac:dyDescent="0.25">
      <c r="A201" s="206" t="s">
        <v>70</v>
      </c>
      <c r="B201" s="207"/>
      <c r="C201" s="152" t="s">
        <v>19</v>
      </c>
      <c r="D201" s="196" t="s">
        <v>69</v>
      </c>
      <c r="E201" s="197"/>
      <c r="F201" s="137">
        <f t="shared" si="17"/>
        <v>140000</v>
      </c>
      <c r="G201" s="138"/>
      <c r="H201" s="138"/>
      <c r="I201" s="48"/>
      <c r="J201" s="48"/>
      <c r="K201" s="48"/>
      <c r="L201" s="44"/>
      <c r="M201" s="44"/>
    </row>
    <row r="202" spans="1:13" ht="12.75" hidden="1" customHeight="1" x14ac:dyDescent="0.25">
      <c r="A202" s="206" t="s">
        <v>27</v>
      </c>
      <c r="B202" s="207"/>
      <c r="C202" s="26" t="s">
        <v>19</v>
      </c>
      <c r="D202" s="158" t="s">
        <v>69</v>
      </c>
      <c r="E202" s="48">
        <v>244</v>
      </c>
      <c r="F202" s="137">
        <v>140000</v>
      </c>
      <c r="G202" s="136"/>
      <c r="H202" s="136"/>
      <c r="I202" s="48"/>
      <c r="J202" s="48"/>
      <c r="K202" s="48"/>
      <c r="L202" s="44"/>
      <c r="M202" s="44"/>
    </row>
    <row r="203" spans="1:13" ht="12.75" hidden="1" customHeight="1" x14ac:dyDescent="0.25">
      <c r="A203" s="194"/>
      <c r="B203" s="194"/>
      <c r="C203" s="199" t="s">
        <v>82</v>
      </c>
      <c r="D203" s="201"/>
      <c r="E203" s="200"/>
      <c r="F203" s="135">
        <f>F166</f>
        <v>3356121.17</v>
      </c>
      <c r="G203" s="136"/>
      <c r="H203" s="136"/>
      <c r="I203" s="46"/>
      <c r="J203" s="46"/>
      <c r="K203" s="46"/>
      <c r="L203" s="44"/>
      <c r="M203" s="44"/>
    </row>
    <row r="204" spans="1:13" ht="12.75" customHeight="1" x14ac:dyDescent="0.25">
      <c r="A204" s="37" t="s">
        <v>70</v>
      </c>
      <c r="B204" s="103" t="s">
        <v>128</v>
      </c>
      <c r="C204" s="109" t="s">
        <v>19</v>
      </c>
      <c r="D204" s="174" t="s">
        <v>69</v>
      </c>
      <c r="E204" s="111"/>
      <c r="F204" s="135">
        <f>F205</f>
        <v>226000</v>
      </c>
      <c r="G204" s="135"/>
      <c r="H204" s="136"/>
      <c r="I204" s="132"/>
      <c r="J204" s="132"/>
      <c r="K204" s="132"/>
      <c r="L204" s="44"/>
      <c r="M204" s="44"/>
    </row>
    <row r="205" spans="1:13" ht="12.75" customHeight="1" x14ac:dyDescent="0.25">
      <c r="A205" s="139" t="s">
        <v>101</v>
      </c>
      <c r="B205" s="103" t="s">
        <v>128</v>
      </c>
      <c r="C205" s="109" t="s">
        <v>19</v>
      </c>
      <c r="D205" s="174" t="s">
        <v>69</v>
      </c>
      <c r="E205" s="111" t="s">
        <v>106</v>
      </c>
      <c r="F205" s="135">
        <v>226000</v>
      </c>
      <c r="G205" s="135"/>
      <c r="H205" s="136"/>
      <c r="I205" s="132"/>
      <c r="J205" s="132"/>
      <c r="K205" s="132"/>
      <c r="L205" s="44"/>
      <c r="M205" s="44"/>
    </row>
    <row r="206" spans="1:13" s="119" customFormat="1" ht="12.75" customHeight="1" x14ac:dyDescent="0.25">
      <c r="A206" s="159"/>
      <c r="B206" s="160" t="s">
        <v>128</v>
      </c>
      <c r="C206" s="115" t="s">
        <v>131</v>
      </c>
      <c r="D206" s="175"/>
      <c r="E206" s="120"/>
      <c r="F206" s="161">
        <f>F207+F209</f>
        <v>4211783.63</v>
      </c>
      <c r="G206" s="161"/>
      <c r="H206" s="162"/>
      <c r="I206" s="163"/>
      <c r="J206" s="163"/>
      <c r="K206" s="163"/>
      <c r="L206" s="147"/>
      <c r="M206" s="147"/>
    </row>
    <row r="207" spans="1:13" ht="31.8" customHeight="1" x14ac:dyDescent="0.25">
      <c r="A207" s="112" t="s">
        <v>132</v>
      </c>
      <c r="B207" s="103" t="s">
        <v>128</v>
      </c>
      <c r="C207" s="109" t="s">
        <v>129</v>
      </c>
      <c r="D207" s="174" t="s">
        <v>130</v>
      </c>
      <c r="E207" s="111"/>
      <c r="F207" s="135">
        <f>F208</f>
        <v>2783.63</v>
      </c>
      <c r="G207" s="135"/>
      <c r="H207" s="136"/>
      <c r="I207" s="132"/>
      <c r="J207" s="132"/>
      <c r="K207" s="132"/>
      <c r="L207" s="44"/>
      <c r="M207" s="44"/>
    </row>
    <row r="208" spans="1:13" ht="12.75" customHeight="1" x14ac:dyDescent="0.25">
      <c r="A208" s="139" t="s">
        <v>101</v>
      </c>
      <c r="B208" s="103" t="s">
        <v>128</v>
      </c>
      <c r="C208" s="109" t="s">
        <v>129</v>
      </c>
      <c r="D208" s="174" t="s">
        <v>130</v>
      </c>
      <c r="E208" s="111" t="s">
        <v>106</v>
      </c>
      <c r="F208" s="135">
        <v>2783.63</v>
      </c>
      <c r="G208" s="135"/>
      <c r="H208" s="136"/>
      <c r="I208" s="132"/>
      <c r="J208" s="132"/>
      <c r="K208" s="132"/>
      <c r="L208" s="44"/>
      <c r="M208" s="44"/>
    </row>
    <row r="209" spans="1:15" ht="12.75" customHeight="1" x14ac:dyDescent="0.25">
      <c r="A209" s="105" t="s">
        <v>123</v>
      </c>
      <c r="B209" s="105">
        <v>703</v>
      </c>
      <c r="C209" s="109" t="s">
        <v>122</v>
      </c>
      <c r="D209" s="106"/>
      <c r="E209" s="107"/>
      <c r="F209" s="135">
        <f>F210</f>
        <v>4209000</v>
      </c>
      <c r="G209" s="135"/>
      <c r="H209" s="136"/>
      <c r="I209" s="132"/>
      <c r="J209" s="132"/>
      <c r="K209" s="132"/>
      <c r="L209" s="44"/>
      <c r="M209" s="44"/>
    </row>
    <row r="210" spans="1:15" ht="12.75" customHeight="1" x14ac:dyDescent="0.25">
      <c r="A210" s="176" t="s">
        <v>124</v>
      </c>
      <c r="B210" s="105">
        <v>703</v>
      </c>
      <c r="C210" s="103" t="s">
        <v>122</v>
      </c>
      <c r="D210" s="103" t="s">
        <v>125</v>
      </c>
      <c r="E210" s="104"/>
      <c r="F210" s="137">
        <f>F211</f>
        <v>4209000</v>
      </c>
      <c r="G210" s="137"/>
      <c r="H210" s="136"/>
      <c r="I210" s="132"/>
      <c r="J210" s="132"/>
      <c r="K210" s="132"/>
      <c r="L210" s="44"/>
      <c r="M210" s="44"/>
    </row>
    <row r="211" spans="1:15" ht="12.75" customHeight="1" x14ac:dyDescent="0.25">
      <c r="A211" s="112" t="s">
        <v>101</v>
      </c>
      <c r="B211" s="105">
        <v>703</v>
      </c>
      <c r="C211" s="103" t="s">
        <v>122</v>
      </c>
      <c r="D211" s="26" t="s">
        <v>125</v>
      </c>
      <c r="E211" s="104" t="s">
        <v>106</v>
      </c>
      <c r="F211" s="137">
        <v>4209000</v>
      </c>
      <c r="G211" s="137"/>
      <c r="H211" s="136"/>
      <c r="I211" s="132"/>
      <c r="J211" s="132"/>
      <c r="K211" s="132"/>
      <c r="L211" s="44"/>
      <c r="M211" s="44"/>
    </row>
    <row r="212" spans="1:15" s="119" customFormat="1" ht="12.75" customHeight="1" x14ac:dyDescent="0.25">
      <c r="A212" s="114" t="s">
        <v>94</v>
      </c>
      <c r="B212" s="114">
        <v>703</v>
      </c>
      <c r="C212" s="115" t="s">
        <v>93</v>
      </c>
      <c r="D212" s="116"/>
      <c r="E212" s="117"/>
      <c r="F212" s="161">
        <f>F213</f>
        <v>2618678.14</v>
      </c>
      <c r="G212" s="161">
        <f t="shared" ref="G212:H212" si="18">G213</f>
        <v>1412159.6500000001</v>
      </c>
      <c r="H212" s="162">
        <f t="shared" si="18"/>
        <v>1310320.4800000002</v>
      </c>
      <c r="I212" s="163"/>
      <c r="J212" s="163"/>
      <c r="K212" s="163"/>
      <c r="L212" s="163"/>
      <c r="M212" s="163"/>
      <c r="N212" s="118"/>
      <c r="O212" s="118"/>
    </row>
    <row r="213" spans="1:15" ht="12.75" customHeight="1" x14ac:dyDescent="0.25">
      <c r="A213" s="83" t="s">
        <v>95</v>
      </c>
      <c r="B213" s="83">
        <v>703</v>
      </c>
      <c r="C213" s="109" t="s">
        <v>96</v>
      </c>
      <c r="D213" s="110"/>
      <c r="E213" s="106"/>
      <c r="F213" s="135">
        <f>F214</f>
        <v>2618678.14</v>
      </c>
      <c r="G213" s="135">
        <f t="shared" ref="G213:H213" si="19">G214</f>
        <v>1412159.6500000001</v>
      </c>
      <c r="H213" s="136">
        <f t="shared" si="19"/>
        <v>1310320.4800000002</v>
      </c>
      <c r="I213" s="233"/>
      <c r="J213" s="234"/>
      <c r="K213" s="234"/>
      <c r="L213" s="234"/>
      <c r="M213" s="234"/>
    </row>
    <row r="214" spans="1:15" ht="12.75" customHeight="1" x14ac:dyDescent="0.25">
      <c r="A214" s="48" t="s">
        <v>97</v>
      </c>
      <c r="B214" s="83">
        <v>703</v>
      </c>
      <c r="C214" s="26" t="s">
        <v>96</v>
      </c>
      <c r="D214" s="103" t="s">
        <v>98</v>
      </c>
      <c r="E214" s="94"/>
      <c r="F214" s="137">
        <f>F215+F216+F217</f>
        <v>2618678.14</v>
      </c>
      <c r="G214" s="137">
        <f>G215+G216</f>
        <v>1412159.6500000001</v>
      </c>
      <c r="H214" s="138">
        <f>H215+H216</f>
        <v>1310320.4800000002</v>
      </c>
      <c r="I214" s="233"/>
      <c r="J214" s="234"/>
      <c r="K214" s="234"/>
      <c r="L214" s="234"/>
      <c r="M214" s="234"/>
    </row>
    <row r="215" spans="1:15" ht="53.25" customHeight="1" x14ac:dyDescent="0.25">
      <c r="A215" s="139" t="s">
        <v>105</v>
      </c>
      <c r="B215" s="83">
        <v>703</v>
      </c>
      <c r="C215" s="26" t="s">
        <v>96</v>
      </c>
      <c r="D215" s="103" t="s">
        <v>98</v>
      </c>
      <c r="E215" s="48">
        <v>100</v>
      </c>
      <c r="F215" s="137">
        <v>1836757.02</v>
      </c>
      <c r="G215" s="138">
        <f>1084607.55+327551.48</f>
        <v>1412159.03</v>
      </c>
      <c r="H215" s="138">
        <f>1006390.28+303929.86</f>
        <v>1310320.1400000001</v>
      </c>
      <c r="I215" s="234"/>
      <c r="J215" s="234"/>
      <c r="K215" s="234"/>
      <c r="L215" s="234"/>
      <c r="M215" s="234"/>
    </row>
    <row r="216" spans="1:15" ht="24.75" customHeight="1" x14ac:dyDescent="0.25">
      <c r="A216" s="139" t="s">
        <v>101</v>
      </c>
      <c r="B216" s="83">
        <v>703</v>
      </c>
      <c r="C216" s="26" t="s">
        <v>96</v>
      </c>
      <c r="D216" s="103" t="s">
        <v>98</v>
      </c>
      <c r="E216" s="48">
        <v>200</v>
      </c>
      <c r="F216" s="137">
        <v>123078.12</v>
      </c>
      <c r="G216" s="138">
        <v>0.62</v>
      </c>
      <c r="H216" s="138">
        <v>0.34</v>
      </c>
      <c r="I216" s="234"/>
      <c r="J216" s="234"/>
      <c r="K216" s="234"/>
      <c r="L216" s="234"/>
      <c r="M216" s="234"/>
    </row>
    <row r="217" spans="1:15" ht="24.75" customHeight="1" x14ac:dyDescent="0.25">
      <c r="A217" s="48" t="s">
        <v>107</v>
      </c>
      <c r="B217" s="83">
        <v>703</v>
      </c>
      <c r="C217" s="26" t="s">
        <v>96</v>
      </c>
      <c r="D217" s="103" t="s">
        <v>98</v>
      </c>
      <c r="E217" s="48">
        <v>800</v>
      </c>
      <c r="F217" s="137">
        <v>658843</v>
      </c>
      <c r="G217" s="138"/>
      <c r="H217" s="138"/>
      <c r="I217" s="132"/>
      <c r="J217" s="132"/>
      <c r="K217" s="132"/>
      <c r="L217" s="132"/>
      <c r="M217" s="132"/>
    </row>
    <row r="218" spans="1:15" ht="12.75" customHeight="1" x14ac:dyDescent="0.25">
      <c r="A218" s="83" t="s">
        <v>109</v>
      </c>
      <c r="B218" s="105"/>
      <c r="C218" s="106"/>
      <c r="D218" s="110"/>
      <c r="E218" s="107"/>
      <c r="F218" s="136">
        <f>F14+F41+F45+F206+F212</f>
        <v>11941574.580000002</v>
      </c>
      <c r="G218" s="136">
        <f>G14+G41+G45+G206+G212+G12</f>
        <v>5435667.0000000009</v>
      </c>
      <c r="H218" s="136">
        <f>H14+H41+H45+H206+H212+H12</f>
        <v>5608652.0000000009</v>
      </c>
      <c r="I218" s="164"/>
      <c r="J218" s="44"/>
      <c r="K218" s="44"/>
      <c r="L218" s="44"/>
      <c r="M218" s="44"/>
    </row>
    <row r="219" spans="1:15" ht="12.75" customHeight="1" x14ac:dyDescent="0.25">
      <c r="F219" s="2"/>
      <c r="G219" s="2"/>
      <c r="H219" s="2"/>
    </row>
    <row r="220" spans="1:15" ht="12.75" customHeight="1" x14ac:dyDescent="0.25">
      <c r="G220" s="2">
        <v>5435667</v>
      </c>
      <c r="H220" s="1">
        <v>5608652</v>
      </c>
    </row>
    <row r="222" spans="1:15" ht="12.75" customHeight="1" x14ac:dyDescent="0.25">
      <c r="G222" s="2">
        <f>G220-G218</f>
        <v>0</v>
      </c>
      <c r="H222" s="2">
        <f>H220-H218</f>
        <v>0</v>
      </c>
    </row>
  </sheetData>
  <mergeCells count="153">
    <mergeCell ref="I214:M214"/>
    <mergeCell ref="I215:M215"/>
    <mergeCell ref="I216:M216"/>
    <mergeCell ref="G10:G11"/>
    <mergeCell ref="H10:H11"/>
    <mergeCell ref="F10:F11"/>
    <mergeCell ref="I213:M213"/>
    <mergeCell ref="A199:B199"/>
    <mergeCell ref="A200:B200"/>
    <mergeCell ref="A201:B201"/>
    <mergeCell ref="D201:E201"/>
    <mergeCell ref="A202:B202"/>
    <mergeCell ref="A203:B203"/>
    <mergeCell ref="C203:E203"/>
    <mergeCell ref="A195:B195"/>
    <mergeCell ref="A196:B196"/>
    <mergeCell ref="C196:E196"/>
    <mergeCell ref="A197:B197"/>
    <mergeCell ref="A198:B198"/>
    <mergeCell ref="D198:E198"/>
    <mergeCell ref="A191:B191"/>
    <mergeCell ref="C191:E191"/>
    <mergeCell ref="A192:B192"/>
    <mergeCell ref="A193:B193"/>
    <mergeCell ref="D193:E193"/>
    <mergeCell ref="A194:B194"/>
    <mergeCell ref="A186:B186"/>
    <mergeCell ref="A187:B187"/>
    <mergeCell ref="A188:B188"/>
    <mergeCell ref="A189:B189"/>
    <mergeCell ref="D189:E189"/>
    <mergeCell ref="A190:B190"/>
    <mergeCell ref="A181:B181"/>
    <mergeCell ref="A182:B182"/>
    <mergeCell ref="A183:B183"/>
    <mergeCell ref="D183:E183"/>
    <mergeCell ref="A184:B184"/>
    <mergeCell ref="A185:B185"/>
    <mergeCell ref="A176:B176"/>
    <mergeCell ref="A177:B177"/>
    <mergeCell ref="A178:B178"/>
    <mergeCell ref="A179:B179"/>
    <mergeCell ref="A180:B180"/>
    <mergeCell ref="D180:E180"/>
    <mergeCell ref="A170:B170"/>
    <mergeCell ref="A171:B171"/>
    <mergeCell ref="A172:B172"/>
    <mergeCell ref="A173:B173"/>
    <mergeCell ref="A174:B174"/>
    <mergeCell ref="A175:B175"/>
    <mergeCell ref="A166:B166"/>
    <mergeCell ref="A167:B167"/>
    <mergeCell ref="C167:E167"/>
    <mergeCell ref="A168:B168"/>
    <mergeCell ref="A169:B169"/>
    <mergeCell ref="D169:E169"/>
    <mergeCell ref="A162:F162"/>
    <mergeCell ref="A164:B164"/>
    <mergeCell ref="F164:F165"/>
    <mergeCell ref="G164:G165"/>
    <mergeCell ref="H164:H165"/>
    <mergeCell ref="A165:B165"/>
    <mergeCell ref="A148:B148"/>
    <mergeCell ref="A149:B149"/>
    <mergeCell ref="C149:E149"/>
    <mergeCell ref="G154:H159"/>
    <mergeCell ref="A160:E160"/>
    <mergeCell ref="A161:E161"/>
    <mergeCell ref="A143:B143"/>
    <mergeCell ref="A144:B144"/>
    <mergeCell ref="D144:E144"/>
    <mergeCell ref="A145:B145"/>
    <mergeCell ref="A146:B146"/>
    <mergeCell ref="A147:B147"/>
    <mergeCell ref="D147:E147"/>
    <mergeCell ref="A138:B138"/>
    <mergeCell ref="A139:B139"/>
    <mergeCell ref="D139:E139"/>
    <mergeCell ref="A140:B140"/>
    <mergeCell ref="A141:B141"/>
    <mergeCell ref="A142:B142"/>
    <mergeCell ref="C142:E142"/>
    <mergeCell ref="A133:B133"/>
    <mergeCell ref="A134:B134"/>
    <mergeCell ref="A135:B135"/>
    <mergeCell ref="D135:E135"/>
    <mergeCell ref="A136:B136"/>
    <mergeCell ref="A137:B137"/>
    <mergeCell ref="C137:E137"/>
    <mergeCell ref="A128:B128"/>
    <mergeCell ref="A129:B129"/>
    <mergeCell ref="D129:E129"/>
    <mergeCell ref="A130:B130"/>
    <mergeCell ref="A131:B131"/>
    <mergeCell ref="A132:B132"/>
    <mergeCell ref="A123:B123"/>
    <mergeCell ref="A124:B124"/>
    <mergeCell ref="A125:B125"/>
    <mergeCell ref="A126:B126"/>
    <mergeCell ref="D126:E126"/>
    <mergeCell ref="A127:B127"/>
    <mergeCell ref="A117:B117"/>
    <mergeCell ref="A118:B118"/>
    <mergeCell ref="A119:B119"/>
    <mergeCell ref="A120:B120"/>
    <mergeCell ref="A121:B121"/>
    <mergeCell ref="A122:B122"/>
    <mergeCell ref="A113:B113"/>
    <mergeCell ref="C113:E113"/>
    <mergeCell ref="A114:B114"/>
    <mergeCell ref="A115:B115"/>
    <mergeCell ref="D115:E115"/>
    <mergeCell ref="A116:B116"/>
    <mergeCell ref="B102:F105"/>
    <mergeCell ref="A106:E106"/>
    <mergeCell ref="A107:E107"/>
    <mergeCell ref="A108:E108"/>
    <mergeCell ref="A110:B111"/>
    <mergeCell ref="A112:B112"/>
    <mergeCell ref="D92:E92"/>
    <mergeCell ref="D95:E95"/>
    <mergeCell ref="B98:F98"/>
    <mergeCell ref="A99:F99"/>
    <mergeCell ref="B100:F100"/>
    <mergeCell ref="B101:F101"/>
    <mergeCell ref="H57:K57"/>
    <mergeCell ref="D63:E63"/>
    <mergeCell ref="D74:E74"/>
    <mergeCell ref="D77:E77"/>
    <mergeCell ref="D83:E83"/>
    <mergeCell ref="D87:E87"/>
    <mergeCell ref="A53:F53"/>
    <mergeCell ref="B54:F54"/>
    <mergeCell ref="A55:F55"/>
    <mergeCell ref="G55:K55"/>
    <mergeCell ref="A56:F56"/>
    <mergeCell ref="G56:K56"/>
    <mergeCell ref="D43:E43"/>
    <mergeCell ref="D47:E47"/>
    <mergeCell ref="A50:F50"/>
    <mergeCell ref="A51:F51"/>
    <mergeCell ref="A52:F52"/>
    <mergeCell ref="A7:F7"/>
    <mergeCell ref="A8:F8"/>
    <mergeCell ref="D16:E16"/>
    <mergeCell ref="D31:E31"/>
    <mergeCell ref="D37:E37"/>
    <mergeCell ref="A1:H1"/>
    <mergeCell ref="A2:H2"/>
    <mergeCell ref="A3:H3"/>
    <mergeCell ref="A4:H4"/>
    <mergeCell ref="A5:H5"/>
    <mergeCell ref="B6:H6"/>
  </mergeCell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5"/>
  <sheetViews>
    <sheetView showGridLines="0" tabSelected="1" topLeftCell="A101" workbookViewId="0">
      <selection activeCell="K113" sqref="K113"/>
    </sheetView>
  </sheetViews>
  <sheetFormatPr defaultColWidth="9.109375" defaultRowHeight="12.75" customHeight="1" x14ac:dyDescent="0.25"/>
  <cols>
    <col min="1" max="1" width="81.33203125" style="1" customWidth="1"/>
    <col min="2" max="2" width="6.33203125" style="1" customWidth="1"/>
    <col min="3" max="3" width="11.88671875" style="32" customWidth="1"/>
    <col min="4" max="4" width="4.33203125" style="49" customWidth="1"/>
    <col min="5" max="5" width="13.21875" style="1" customWidth="1"/>
    <col min="6" max="6" width="11.88671875" style="1" customWidth="1"/>
    <col min="7" max="7" width="14.109375" style="1" customWidth="1"/>
    <col min="8" max="8" width="9.109375" style="1" customWidth="1"/>
    <col min="9" max="9" width="14" style="1" customWidth="1"/>
    <col min="10" max="10" width="13.88671875" style="1" bestFit="1" customWidth="1"/>
    <col min="11" max="11" width="9.109375" style="1" customWidth="1"/>
    <col min="12" max="16384" width="9.109375" style="1"/>
  </cols>
  <sheetData>
    <row r="1" spans="1:11" ht="21" hidden="1" customHeight="1" x14ac:dyDescent="0.25">
      <c r="A1" s="4"/>
      <c r="B1" s="4"/>
      <c r="C1" s="23"/>
      <c r="D1" s="44"/>
      <c r="E1" s="4"/>
      <c r="F1" s="4"/>
      <c r="G1" s="4"/>
    </row>
    <row r="2" spans="1:11" ht="13.2" hidden="1" x14ac:dyDescent="0.25">
      <c r="A2" s="191" t="s">
        <v>25</v>
      </c>
      <c r="B2" s="191"/>
      <c r="C2" s="191"/>
      <c r="D2" s="191"/>
      <c r="E2" s="191"/>
      <c r="F2" s="4"/>
      <c r="G2" s="4"/>
    </row>
    <row r="3" spans="1:11" ht="13.2" hidden="1" x14ac:dyDescent="0.25">
      <c r="A3" s="191" t="s">
        <v>22</v>
      </c>
      <c r="B3" s="191"/>
      <c r="C3" s="191"/>
      <c r="D3" s="191"/>
      <c r="E3" s="191"/>
      <c r="F3" s="4"/>
      <c r="G3" s="4"/>
    </row>
    <row r="4" spans="1:11" ht="13.2" hidden="1" x14ac:dyDescent="0.25">
      <c r="A4" s="191" t="s">
        <v>111</v>
      </c>
      <c r="B4" s="191"/>
      <c r="C4" s="191"/>
      <c r="D4" s="191"/>
      <c r="E4" s="191"/>
      <c r="F4" s="4"/>
      <c r="G4" s="4"/>
    </row>
    <row r="5" spans="1:11" ht="13.2" hidden="1" x14ac:dyDescent="0.25">
      <c r="A5" s="191" t="s">
        <v>50</v>
      </c>
      <c r="B5" s="191"/>
      <c r="C5" s="191"/>
      <c r="D5" s="191"/>
      <c r="E5" s="191"/>
      <c r="F5" s="4"/>
      <c r="G5" s="4"/>
    </row>
    <row r="6" spans="1:11" ht="13.2" hidden="1" x14ac:dyDescent="0.25">
      <c r="A6" s="191" t="s">
        <v>35</v>
      </c>
      <c r="B6" s="191"/>
      <c r="C6" s="191"/>
      <c r="D6" s="191"/>
      <c r="E6" s="191"/>
      <c r="F6" s="4"/>
      <c r="G6" s="4"/>
    </row>
    <row r="7" spans="1:11" ht="13.2" hidden="1" x14ac:dyDescent="0.25">
      <c r="A7" s="65"/>
      <c r="B7" s="245"/>
      <c r="C7" s="245"/>
      <c r="D7" s="245"/>
      <c r="E7" s="245"/>
      <c r="F7" s="4"/>
      <c r="G7" s="4"/>
    </row>
    <row r="8" spans="1:11" ht="13.2" hidden="1" x14ac:dyDescent="0.25">
      <c r="A8" s="185" t="s">
        <v>23</v>
      </c>
      <c r="B8" s="185"/>
      <c r="C8" s="185"/>
      <c r="D8" s="185"/>
      <c r="E8" s="185"/>
      <c r="F8" s="40"/>
      <c r="G8" s="40"/>
    </row>
    <row r="9" spans="1:11" ht="13.2" hidden="1" x14ac:dyDescent="0.25">
      <c r="A9" s="186" t="s">
        <v>85</v>
      </c>
      <c r="B9" s="186"/>
      <c r="C9" s="186"/>
      <c r="D9" s="186"/>
      <c r="E9" s="186"/>
      <c r="F9" s="39"/>
      <c r="G9" s="39"/>
    </row>
    <row r="10" spans="1:11" ht="13.2" hidden="1" x14ac:dyDescent="0.25">
      <c r="A10" s="66"/>
      <c r="B10" s="66"/>
      <c r="C10" s="5"/>
      <c r="D10" s="45"/>
      <c r="E10" s="66"/>
      <c r="F10" s="71"/>
      <c r="G10" s="71"/>
      <c r="H10" s="3"/>
      <c r="I10" s="3"/>
      <c r="J10" s="3"/>
      <c r="K10" s="3"/>
    </row>
    <row r="11" spans="1:11" ht="13.2" hidden="1" x14ac:dyDescent="0.25">
      <c r="A11" s="6" t="s">
        <v>1</v>
      </c>
      <c r="B11" s="6" t="s">
        <v>0</v>
      </c>
      <c r="C11" s="7" t="s">
        <v>2</v>
      </c>
      <c r="D11" s="96" t="s">
        <v>3</v>
      </c>
      <c r="E11" s="75">
        <v>2016</v>
      </c>
      <c r="F11" s="73">
        <v>2017</v>
      </c>
      <c r="G11" s="73">
        <v>2018</v>
      </c>
      <c r="H11" s="3"/>
      <c r="I11" s="3"/>
      <c r="J11" s="3"/>
      <c r="K11" s="3"/>
    </row>
    <row r="12" spans="1:11" ht="7.5" hidden="1" customHeight="1" x14ac:dyDescent="0.25">
      <c r="A12" s="8"/>
      <c r="B12" s="8"/>
      <c r="C12" s="9"/>
      <c r="D12" s="90"/>
      <c r="E12" s="8"/>
      <c r="F12" s="71"/>
      <c r="G12" s="71"/>
      <c r="H12" s="3"/>
      <c r="I12" s="3"/>
      <c r="J12" s="3"/>
      <c r="K12" s="3"/>
    </row>
    <row r="13" spans="1:11" ht="13.2" hidden="1" x14ac:dyDescent="0.25">
      <c r="A13" s="11" t="s">
        <v>38</v>
      </c>
      <c r="B13" s="12"/>
      <c r="C13" s="13"/>
      <c r="D13" s="91"/>
      <c r="E13" s="74">
        <f>E14+E40+E45</f>
        <v>3356121.17</v>
      </c>
      <c r="F13" s="14">
        <f>F14+F40+F45+F49</f>
        <v>3422120</v>
      </c>
      <c r="G13" s="14">
        <f>G14+G40+G45+G49</f>
        <v>3585662</v>
      </c>
      <c r="H13" s="31"/>
      <c r="I13" s="31"/>
      <c r="J13" s="3"/>
      <c r="K13" s="3"/>
    </row>
    <row r="14" spans="1:11" ht="13.2" hidden="1" x14ac:dyDescent="0.25">
      <c r="A14" s="15" t="s">
        <v>30</v>
      </c>
      <c r="B14" s="28" t="s">
        <v>28</v>
      </c>
      <c r="C14" s="17"/>
      <c r="D14" s="63"/>
      <c r="E14" s="53">
        <f>E15+E19+E28+E31+E34+E37</f>
        <v>2742500</v>
      </c>
      <c r="F14" s="14">
        <f>F15+F19+F28+F31+F34+F37</f>
        <v>2930169</v>
      </c>
      <c r="G14" s="14">
        <f>G15+G19+G28+G31+G34+G37</f>
        <v>3072411</v>
      </c>
      <c r="H14" s="3"/>
      <c r="I14" s="3"/>
      <c r="J14" s="3"/>
      <c r="K14" s="3"/>
    </row>
    <row r="15" spans="1:11" ht="20.399999999999999" hidden="1" x14ac:dyDescent="0.25">
      <c r="A15" s="41" t="s">
        <v>37</v>
      </c>
      <c r="B15" s="21" t="s">
        <v>39</v>
      </c>
      <c r="C15" s="17"/>
      <c r="D15" s="24"/>
      <c r="E15" s="30">
        <f>E16</f>
        <v>445641</v>
      </c>
      <c r="F15" s="14">
        <f>F16</f>
        <v>467477</v>
      </c>
      <c r="G15" s="14">
        <f>G16</f>
        <v>474022</v>
      </c>
      <c r="H15" s="3"/>
      <c r="I15" s="3"/>
      <c r="J15" s="3"/>
      <c r="K15" s="3"/>
    </row>
    <row r="16" spans="1:11" ht="13.2" hidden="1" x14ac:dyDescent="0.25">
      <c r="A16" s="61" t="s">
        <v>72</v>
      </c>
      <c r="B16" s="22" t="s">
        <v>39</v>
      </c>
      <c r="C16" s="187" t="s">
        <v>52</v>
      </c>
      <c r="D16" s="188"/>
      <c r="E16" s="18">
        <f>E17+E18</f>
        <v>445641</v>
      </c>
      <c r="F16" s="19">
        <f>F17+F18</f>
        <v>467477</v>
      </c>
      <c r="G16" s="19">
        <f>G17+G18</f>
        <v>474022</v>
      </c>
      <c r="H16" s="3"/>
      <c r="I16" s="3"/>
      <c r="J16" s="3"/>
      <c r="K16" s="3"/>
    </row>
    <row r="17" spans="1:11" ht="13.2" hidden="1" x14ac:dyDescent="0.25">
      <c r="A17" s="20" t="s">
        <v>53</v>
      </c>
      <c r="B17" s="22" t="s">
        <v>39</v>
      </c>
      <c r="C17" s="22" t="s">
        <v>52</v>
      </c>
      <c r="D17" s="24" t="s">
        <v>5</v>
      </c>
      <c r="E17" s="18">
        <v>342274</v>
      </c>
      <c r="F17" s="19">
        <v>359045</v>
      </c>
      <c r="G17" s="19">
        <v>364072</v>
      </c>
      <c r="H17" s="3"/>
      <c r="I17" s="3"/>
      <c r="J17" s="3"/>
      <c r="K17" s="3"/>
    </row>
    <row r="18" spans="1:11" ht="26.4" hidden="1" x14ac:dyDescent="0.25">
      <c r="A18" s="61" t="s">
        <v>54</v>
      </c>
      <c r="B18" s="22" t="s">
        <v>39</v>
      </c>
      <c r="C18" s="22" t="s">
        <v>52</v>
      </c>
      <c r="D18" s="24" t="s">
        <v>55</v>
      </c>
      <c r="E18" s="18">
        <v>103367</v>
      </c>
      <c r="F18" s="19">
        <v>108432</v>
      </c>
      <c r="G18" s="19">
        <v>109950</v>
      </c>
      <c r="H18" s="3"/>
      <c r="I18" s="3"/>
      <c r="J18" s="3"/>
      <c r="K18" s="3"/>
    </row>
    <row r="19" spans="1:11" ht="26.4" hidden="1" x14ac:dyDescent="0.25">
      <c r="A19" s="20" t="s">
        <v>8</v>
      </c>
      <c r="B19" s="16" t="s">
        <v>7</v>
      </c>
      <c r="C19" s="17"/>
      <c r="D19" s="63"/>
      <c r="E19" s="30">
        <f>E20</f>
        <v>2220311.1</v>
      </c>
      <c r="F19" s="14">
        <f>F20</f>
        <v>2404342</v>
      </c>
      <c r="G19" s="14">
        <f>G20</f>
        <v>2539372</v>
      </c>
      <c r="H19" s="3">
        <f>F19/E19</f>
        <v>1.0828851866749662</v>
      </c>
      <c r="I19" s="3"/>
      <c r="J19" s="3"/>
      <c r="K19" s="3"/>
    </row>
    <row r="20" spans="1:11" ht="25.5" hidden="1" customHeight="1" x14ac:dyDescent="0.25">
      <c r="A20" s="61" t="s">
        <v>8</v>
      </c>
      <c r="B20" s="15" t="s">
        <v>7</v>
      </c>
      <c r="C20" s="21" t="s">
        <v>56</v>
      </c>
      <c r="D20" s="63"/>
      <c r="E20" s="18">
        <f>E21+E22+E23+E24+E25</f>
        <v>2220311.1</v>
      </c>
      <c r="F20" s="19">
        <f>F21+F22+F23+F24+F25</f>
        <v>2404342</v>
      </c>
      <c r="G20" s="19">
        <f>G21+G22+G23+G24+G25</f>
        <v>2539372</v>
      </c>
      <c r="H20" s="3">
        <f t="shared" ref="H20:H36" si="0">F20/E20</f>
        <v>1.0828851866749662</v>
      </c>
      <c r="I20" s="3"/>
      <c r="J20" s="3"/>
      <c r="K20" s="3"/>
    </row>
    <row r="21" spans="1:11" ht="13.2" hidden="1" x14ac:dyDescent="0.25">
      <c r="A21" s="20" t="s">
        <v>53</v>
      </c>
      <c r="B21" s="15" t="s">
        <v>7</v>
      </c>
      <c r="C21" s="22" t="s">
        <v>56</v>
      </c>
      <c r="D21" s="37" t="s">
        <v>5</v>
      </c>
      <c r="E21" s="18">
        <v>1460730</v>
      </c>
      <c r="F21" s="19">
        <v>1532305</v>
      </c>
      <c r="G21" s="19">
        <v>1553756</v>
      </c>
      <c r="H21" s="3">
        <f t="shared" si="0"/>
        <v>1.0489994728663066</v>
      </c>
      <c r="I21" s="3"/>
      <c r="J21" s="3"/>
      <c r="K21" s="3"/>
    </row>
    <row r="22" spans="1:11" ht="26.4" hidden="1" x14ac:dyDescent="0.25">
      <c r="A22" s="61" t="s">
        <v>54</v>
      </c>
      <c r="B22" s="22" t="s">
        <v>7</v>
      </c>
      <c r="C22" s="22" t="s">
        <v>56</v>
      </c>
      <c r="D22" s="37">
        <v>129</v>
      </c>
      <c r="E22" s="18">
        <v>441140</v>
      </c>
      <c r="F22" s="19">
        <v>462756</v>
      </c>
      <c r="G22" s="19">
        <v>469235</v>
      </c>
      <c r="H22" s="3"/>
      <c r="I22" s="3"/>
      <c r="J22" s="3"/>
      <c r="K22" s="3"/>
    </row>
    <row r="23" spans="1:11" ht="13.2" hidden="1" x14ac:dyDescent="0.25">
      <c r="A23" s="20" t="s">
        <v>27</v>
      </c>
      <c r="B23" s="15" t="s">
        <v>7</v>
      </c>
      <c r="C23" s="22" t="s">
        <v>56</v>
      </c>
      <c r="D23" s="37" t="s">
        <v>6</v>
      </c>
      <c r="E23" s="18">
        <v>286341.09999999998</v>
      </c>
      <c r="F23" s="19">
        <v>372306</v>
      </c>
      <c r="G23" s="19">
        <v>482331</v>
      </c>
      <c r="H23" s="3">
        <f t="shared" si="0"/>
        <v>1.3002185156095301</v>
      </c>
      <c r="I23" s="3"/>
      <c r="J23" s="3"/>
      <c r="K23" s="3"/>
    </row>
    <row r="24" spans="1:11" ht="13.2" hidden="1" x14ac:dyDescent="0.25">
      <c r="A24" s="15" t="s">
        <v>10</v>
      </c>
      <c r="B24" s="15" t="s">
        <v>7</v>
      </c>
      <c r="C24" s="22" t="s">
        <v>56</v>
      </c>
      <c r="D24" s="37" t="s">
        <v>9</v>
      </c>
      <c r="E24" s="18">
        <v>21200</v>
      </c>
      <c r="F24" s="19">
        <v>25540</v>
      </c>
      <c r="G24" s="19">
        <v>22550</v>
      </c>
      <c r="H24" s="3">
        <f t="shared" si="0"/>
        <v>1.2047169811320755</v>
      </c>
      <c r="I24" s="3"/>
      <c r="J24" s="3"/>
      <c r="K24" s="3"/>
    </row>
    <row r="25" spans="1:11" ht="13.2" hidden="1" x14ac:dyDescent="0.25">
      <c r="A25" s="15" t="s">
        <v>24</v>
      </c>
      <c r="B25" s="15" t="s">
        <v>7</v>
      </c>
      <c r="C25" s="22" t="s">
        <v>56</v>
      </c>
      <c r="D25" s="37" t="s">
        <v>21</v>
      </c>
      <c r="E25" s="18">
        <v>10900</v>
      </c>
      <c r="F25" s="19">
        <v>11435</v>
      </c>
      <c r="G25" s="19">
        <v>11500</v>
      </c>
      <c r="H25" s="3">
        <f t="shared" si="0"/>
        <v>1.0490825688073395</v>
      </c>
      <c r="I25" s="3"/>
      <c r="J25" s="3"/>
      <c r="K25" s="3"/>
    </row>
    <row r="26" spans="1:11" ht="13.2" hidden="1" x14ac:dyDescent="0.25">
      <c r="A26" s="15"/>
      <c r="B26" s="15" t="s">
        <v>7</v>
      </c>
      <c r="C26" s="24">
        <v>7824009</v>
      </c>
      <c r="D26" s="63"/>
      <c r="E26" s="18"/>
      <c r="F26" s="14">
        <f>E26*1.049</f>
        <v>0</v>
      </c>
      <c r="G26" s="14">
        <f>F26*1.14</f>
        <v>0</v>
      </c>
      <c r="H26" s="3" t="e">
        <f t="shared" si="0"/>
        <v>#DIV/0!</v>
      </c>
      <c r="I26" s="3"/>
      <c r="J26" s="3"/>
      <c r="K26" s="3"/>
    </row>
    <row r="27" spans="1:11" ht="13.2" hidden="1" x14ac:dyDescent="0.25">
      <c r="A27" s="15"/>
      <c r="B27" s="15" t="s">
        <v>7</v>
      </c>
      <c r="C27" s="24">
        <v>7824009</v>
      </c>
      <c r="D27" s="63">
        <v>414</v>
      </c>
      <c r="E27" s="18"/>
      <c r="F27" s="14">
        <f>E27*1.049</f>
        <v>0</v>
      </c>
      <c r="G27" s="14">
        <f>F27*1.14</f>
        <v>0</v>
      </c>
      <c r="H27" s="3" t="e">
        <f t="shared" si="0"/>
        <v>#DIV/0!</v>
      </c>
      <c r="I27" s="3"/>
      <c r="J27" s="3"/>
      <c r="K27" s="3"/>
    </row>
    <row r="28" spans="1:11" ht="20.399999999999999" hidden="1" x14ac:dyDescent="0.25">
      <c r="A28" s="41" t="s">
        <v>12</v>
      </c>
      <c r="B28" s="21" t="s">
        <v>11</v>
      </c>
      <c r="C28" s="24"/>
      <c r="D28" s="63"/>
      <c r="E28" s="30">
        <f>E29</f>
        <v>41100</v>
      </c>
      <c r="F28" s="14">
        <f>F29</f>
        <v>43100</v>
      </c>
      <c r="G28" s="14">
        <f>G29</f>
        <v>43700</v>
      </c>
      <c r="H28" s="3"/>
      <c r="I28" s="3"/>
      <c r="J28" s="3"/>
      <c r="K28" s="3"/>
    </row>
    <row r="29" spans="1:11" ht="20.399999999999999" hidden="1" x14ac:dyDescent="0.25">
      <c r="A29" s="64" t="s">
        <v>73</v>
      </c>
      <c r="B29" s="22" t="s">
        <v>11</v>
      </c>
      <c r="C29" s="187" t="s">
        <v>71</v>
      </c>
      <c r="D29" s="188"/>
      <c r="E29" s="18">
        <v>41100</v>
      </c>
      <c r="F29" s="19">
        <v>43100</v>
      </c>
      <c r="G29" s="19">
        <v>43700</v>
      </c>
      <c r="H29" s="3"/>
      <c r="I29" s="3"/>
      <c r="J29" s="3"/>
      <c r="K29" s="3"/>
    </row>
    <row r="30" spans="1:11" ht="13.2" hidden="1" x14ac:dyDescent="0.25">
      <c r="A30" s="64" t="s">
        <v>49</v>
      </c>
      <c r="B30" s="22" t="s">
        <v>11</v>
      </c>
      <c r="C30" s="26" t="s">
        <v>71</v>
      </c>
      <c r="D30" s="63">
        <v>530</v>
      </c>
      <c r="E30" s="18">
        <v>41100</v>
      </c>
      <c r="F30" s="19">
        <v>43100</v>
      </c>
      <c r="G30" s="19">
        <v>43700</v>
      </c>
      <c r="H30" s="3"/>
      <c r="I30" s="3"/>
      <c r="J30" s="3"/>
      <c r="K30" s="3"/>
    </row>
    <row r="31" spans="1:11" ht="13.2" hidden="1" x14ac:dyDescent="0.25">
      <c r="A31" s="41" t="s">
        <v>41</v>
      </c>
      <c r="B31" s="35" t="s">
        <v>40</v>
      </c>
      <c r="C31" s="51"/>
      <c r="D31" s="95"/>
      <c r="E31" s="30">
        <f>E32</f>
        <v>20920</v>
      </c>
      <c r="F31" s="14"/>
      <c r="G31" s="14"/>
      <c r="H31" s="3"/>
      <c r="I31" s="3"/>
      <c r="J31" s="3"/>
      <c r="K31" s="3"/>
    </row>
    <row r="32" spans="1:11" ht="26.4" hidden="1" x14ac:dyDescent="0.25">
      <c r="A32" s="61" t="s">
        <v>57</v>
      </c>
      <c r="B32" s="22" t="s">
        <v>40</v>
      </c>
      <c r="C32" s="239" t="s">
        <v>58</v>
      </c>
      <c r="D32" s="240"/>
      <c r="E32" s="18">
        <f>E33</f>
        <v>20920</v>
      </c>
      <c r="F32" s="19"/>
      <c r="G32" s="19"/>
      <c r="H32" s="3"/>
      <c r="I32" s="3"/>
      <c r="J32" s="3"/>
      <c r="K32" s="3"/>
    </row>
    <row r="33" spans="1:11" ht="13.2" hidden="1" x14ac:dyDescent="0.25">
      <c r="A33" s="61" t="s">
        <v>59</v>
      </c>
      <c r="B33" s="22" t="s">
        <v>40</v>
      </c>
      <c r="C33" s="56" t="s">
        <v>58</v>
      </c>
      <c r="D33" s="48">
        <v>530</v>
      </c>
      <c r="E33" s="18">
        <v>20920</v>
      </c>
      <c r="F33" s="14"/>
      <c r="G33" s="14"/>
      <c r="H33" s="3"/>
      <c r="I33" s="3"/>
      <c r="J33" s="3"/>
      <c r="K33" s="3"/>
    </row>
    <row r="34" spans="1:11" ht="13.2" hidden="1" x14ac:dyDescent="0.25">
      <c r="A34" s="15" t="s">
        <v>14</v>
      </c>
      <c r="B34" s="28" t="s">
        <v>13</v>
      </c>
      <c r="C34" s="29"/>
      <c r="D34" s="95"/>
      <c r="E34" s="30">
        <f t="shared" ref="E34:G35" si="1">E35</f>
        <v>10000</v>
      </c>
      <c r="F34" s="14">
        <f t="shared" si="1"/>
        <v>10500</v>
      </c>
      <c r="G34" s="14">
        <f t="shared" si="1"/>
        <v>10500</v>
      </c>
      <c r="H34" s="3">
        <f t="shared" si="0"/>
        <v>1.05</v>
      </c>
      <c r="I34" s="3"/>
      <c r="J34" s="3"/>
      <c r="K34" s="3"/>
    </row>
    <row r="35" spans="1:11" ht="13.2" hidden="1" x14ac:dyDescent="0.25">
      <c r="A35" s="20" t="s">
        <v>64</v>
      </c>
      <c r="B35" s="15" t="s">
        <v>13</v>
      </c>
      <c r="C35" s="59" t="s">
        <v>62</v>
      </c>
      <c r="D35" s="63"/>
      <c r="E35" s="18">
        <f t="shared" si="1"/>
        <v>10000</v>
      </c>
      <c r="F35" s="19">
        <f t="shared" si="1"/>
        <v>10500</v>
      </c>
      <c r="G35" s="19">
        <f t="shared" si="1"/>
        <v>10500</v>
      </c>
      <c r="H35" s="3">
        <f t="shared" si="0"/>
        <v>1.05</v>
      </c>
      <c r="I35" s="3"/>
      <c r="J35" s="3"/>
      <c r="K35" s="3"/>
    </row>
    <row r="36" spans="1:11" ht="13.2" hidden="1" x14ac:dyDescent="0.25">
      <c r="A36" s="15" t="s">
        <v>16</v>
      </c>
      <c r="B36" s="15" t="s">
        <v>13</v>
      </c>
      <c r="C36" s="60" t="s">
        <v>63</v>
      </c>
      <c r="D36" s="37" t="s">
        <v>15</v>
      </c>
      <c r="E36" s="18">
        <v>10000</v>
      </c>
      <c r="F36" s="19">
        <v>10500</v>
      </c>
      <c r="G36" s="19">
        <v>10500</v>
      </c>
      <c r="H36" s="3">
        <f t="shared" si="0"/>
        <v>1.05</v>
      </c>
      <c r="I36" s="3"/>
      <c r="J36" s="3"/>
      <c r="K36" s="3"/>
    </row>
    <row r="37" spans="1:11" ht="13.2" hidden="1" x14ac:dyDescent="0.25">
      <c r="A37" s="15" t="s">
        <v>18</v>
      </c>
      <c r="B37" s="28" t="s">
        <v>17</v>
      </c>
      <c r="C37" s="29"/>
      <c r="D37" s="95"/>
      <c r="E37" s="30">
        <f t="shared" ref="E37:G38" si="2">E38</f>
        <v>4527.8999999999996</v>
      </c>
      <c r="F37" s="14">
        <f t="shared" si="2"/>
        <v>4750</v>
      </c>
      <c r="G37" s="14">
        <f t="shared" si="2"/>
        <v>4817</v>
      </c>
      <c r="H37" s="3"/>
      <c r="I37" s="3"/>
      <c r="J37" s="3"/>
      <c r="K37" s="3"/>
    </row>
    <row r="38" spans="1:11" ht="13.2" hidden="1" x14ac:dyDescent="0.25">
      <c r="A38" s="61" t="s">
        <v>60</v>
      </c>
      <c r="B38" s="15" t="s">
        <v>17</v>
      </c>
      <c r="C38" s="241" t="s">
        <v>61</v>
      </c>
      <c r="D38" s="242"/>
      <c r="E38" s="18">
        <f t="shared" si="2"/>
        <v>4527.8999999999996</v>
      </c>
      <c r="F38" s="19">
        <f t="shared" si="2"/>
        <v>4750</v>
      </c>
      <c r="G38" s="19">
        <f t="shared" si="2"/>
        <v>4817</v>
      </c>
      <c r="H38" s="3"/>
      <c r="I38" s="3"/>
      <c r="J38" s="3"/>
      <c r="K38" s="3"/>
    </row>
    <row r="39" spans="1:11" ht="13.2" hidden="1" x14ac:dyDescent="0.25">
      <c r="A39" s="20" t="s">
        <v>42</v>
      </c>
      <c r="B39" s="15" t="s">
        <v>17</v>
      </c>
      <c r="C39" s="57" t="s">
        <v>61</v>
      </c>
      <c r="D39" s="37">
        <v>853</v>
      </c>
      <c r="E39" s="18">
        <v>4527.8999999999996</v>
      </c>
      <c r="F39" s="19">
        <v>4750</v>
      </c>
      <c r="G39" s="19">
        <v>4817</v>
      </c>
      <c r="H39" s="3"/>
      <c r="I39" s="3"/>
      <c r="J39" s="3"/>
      <c r="K39" s="3"/>
    </row>
    <row r="40" spans="1:11" ht="13.2" hidden="1" x14ac:dyDescent="0.25">
      <c r="A40" s="20" t="s">
        <v>46</v>
      </c>
      <c r="B40" s="35" t="s">
        <v>45</v>
      </c>
      <c r="C40" s="29"/>
      <c r="D40" s="95"/>
      <c r="E40" s="53">
        <f t="shared" ref="E40:G41" si="3">E41</f>
        <v>57579</v>
      </c>
      <c r="F40" s="14">
        <f t="shared" si="3"/>
        <v>55451</v>
      </c>
      <c r="G40" s="14">
        <f t="shared" si="3"/>
        <v>55451</v>
      </c>
      <c r="H40" s="3"/>
      <c r="I40" s="3"/>
      <c r="J40" s="3"/>
      <c r="K40" s="3"/>
    </row>
    <row r="41" spans="1:11" ht="13.2" hidden="1" x14ac:dyDescent="0.25">
      <c r="A41" s="20" t="s">
        <v>47</v>
      </c>
      <c r="B41" s="21" t="s">
        <v>48</v>
      </c>
      <c r="C41" s="17"/>
      <c r="D41" s="63"/>
      <c r="E41" s="18">
        <f t="shared" si="3"/>
        <v>57579</v>
      </c>
      <c r="F41" s="19">
        <f t="shared" si="3"/>
        <v>55451</v>
      </c>
      <c r="G41" s="19">
        <f t="shared" si="3"/>
        <v>55451</v>
      </c>
      <c r="H41" s="3"/>
      <c r="I41" s="3"/>
      <c r="J41" s="3"/>
      <c r="K41" s="3"/>
    </row>
    <row r="42" spans="1:11" ht="24.75" hidden="1" customHeight="1" x14ac:dyDescent="0.25">
      <c r="A42" s="61" t="s">
        <v>65</v>
      </c>
      <c r="B42" s="22" t="s">
        <v>48</v>
      </c>
      <c r="C42" s="243" t="s">
        <v>66</v>
      </c>
      <c r="D42" s="244"/>
      <c r="E42" s="18">
        <f>E43+E44</f>
        <v>57579</v>
      </c>
      <c r="F42" s="19">
        <f>F43+F44</f>
        <v>55451</v>
      </c>
      <c r="G42" s="19">
        <f>G43+G44</f>
        <v>55451</v>
      </c>
      <c r="H42" s="3"/>
      <c r="I42" s="3"/>
      <c r="J42" s="3"/>
      <c r="K42" s="3"/>
    </row>
    <row r="43" spans="1:11" ht="15" hidden="1" customHeight="1" x14ac:dyDescent="0.25">
      <c r="A43" s="20" t="s">
        <v>53</v>
      </c>
      <c r="B43" s="27" t="s">
        <v>48</v>
      </c>
      <c r="C43" s="58" t="s">
        <v>66</v>
      </c>
      <c r="D43" s="46">
        <v>121</v>
      </c>
      <c r="E43" s="18">
        <v>44224</v>
      </c>
      <c r="F43" s="19">
        <v>42589</v>
      </c>
      <c r="G43" s="19">
        <v>42589</v>
      </c>
      <c r="H43" s="3"/>
      <c r="I43" s="3"/>
      <c r="J43" s="3"/>
      <c r="K43" s="3"/>
    </row>
    <row r="44" spans="1:11" ht="26.25" hidden="1" customHeight="1" x14ac:dyDescent="0.25">
      <c r="A44" s="20" t="s">
        <v>54</v>
      </c>
      <c r="B44" s="27" t="s">
        <v>48</v>
      </c>
      <c r="C44" s="58" t="s">
        <v>66</v>
      </c>
      <c r="D44" s="48">
        <v>129</v>
      </c>
      <c r="E44" s="18">
        <v>13355</v>
      </c>
      <c r="F44" s="19">
        <v>12862</v>
      </c>
      <c r="G44" s="19">
        <v>12862</v>
      </c>
      <c r="H44" s="3"/>
      <c r="I44" s="3"/>
      <c r="J44" s="3"/>
      <c r="K44" s="3"/>
    </row>
    <row r="45" spans="1:11" ht="13.2" hidden="1" x14ac:dyDescent="0.25">
      <c r="A45" s="15" t="s">
        <v>31</v>
      </c>
      <c r="B45" s="28" t="s">
        <v>29</v>
      </c>
      <c r="C45" s="29"/>
      <c r="D45" s="95"/>
      <c r="E45" s="53">
        <f>E46+E49</f>
        <v>556042.16999999993</v>
      </c>
      <c r="F45" s="14">
        <f>F46+F49</f>
        <v>436500</v>
      </c>
      <c r="G45" s="14">
        <f>G46+G49</f>
        <v>457800</v>
      </c>
      <c r="H45" s="3"/>
      <c r="I45" s="3"/>
      <c r="J45" s="3"/>
      <c r="K45" s="3"/>
    </row>
    <row r="46" spans="1:11" ht="13.2" hidden="1" x14ac:dyDescent="0.25">
      <c r="A46" s="15" t="s">
        <v>44</v>
      </c>
      <c r="B46" s="35" t="s">
        <v>43</v>
      </c>
      <c r="C46" s="17"/>
      <c r="D46" s="63"/>
      <c r="E46" s="30">
        <f>E47</f>
        <v>416042.17</v>
      </c>
      <c r="F46" s="14">
        <f>F47</f>
        <v>436500</v>
      </c>
      <c r="G46" s="14">
        <f>G47</f>
        <v>457800</v>
      </c>
      <c r="H46" s="3"/>
      <c r="I46" s="3"/>
      <c r="J46" s="3"/>
      <c r="K46" s="3"/>
    </row>
    <row r="47" spans="1:11" ht="13.2" hidden="1" x14ac:dyDescent="0.25">
      <c r="A47" s="41" t="s">
        <v>67</v>
      </c>
      <c r="B47" s="22" t="s">
        <v>43</v>
      </c>
      <c r="C47" s="187" t="s">
        <v>68</v>
      </c>
      <c r="D47" s="188"/>
      <c r="E47" s="18">
        <f>E48</f>
        <v>416042.17</v>
      </c>
      <c r="F47" s="19">
        <v>436500</v>
      </c>
      <c r="G47" s="19">
        <f>G48</f>
        <v>457800</v>
      </c>
      <c r="H47" s="3"/>
      <c r="I47" s="3"/>
      <c r="J47" s="3"/>
      <c r="K47" s="3"/>
    </row>
    <row r="48" spans="1:11" ht="13.2" hidden="1" x14ac:dyDescent="0.25">
      <c r="A48" s="20" t="s">
        <v>27</v>
      </c>
      <c r="B48" s="22" t="s">
        <v>43</v>
      </c>
      <c r="C48" s="22" t="s">
        <v>68</v>
      </c>
      <c r="D48" s="26" t="s">
        <v>6</v>
      </c>
      <c r="E48" s="18">
        <v>416042.17</v>
      </c>
      <c r="F48" s="19">
        <v>436500</v>
      </c>
      <c r="G48" s="19">
        <v>457800</v>
      </c>
      <c r="H48" s="3"/>
      <c r="I48" s="3"/>
      <c r="J48" s="3"/>
      <c r="K48" s="3"/>
    </row>
    <row r="49" spans="1:11" ht="13.2" hidden="1" x14ac:dyDescent="0.25">
      <c r="A49" s="15" t="s">
        <v>20</v>
      </c>
      <c r="B49" s="35" t="s">
        <v>19</v>
      </c>
      <c r="C49" s="54"/>
      <c r="D49" s="92"/>
      <c r="E49" s="30">
        <f t="shared" ref="E49:G50" si="4">E50</f>
        <v>140000</v>
      </c>
      <c r="F49" s="14">
        <f t="shared" si="4"/>
        <v>0</v>
      </c>
      <c r="G49" s="14">
        <f t="shared" si="4"/>
        <v>0</v>
      </c>
      <c r="H49" s="3"/>
      <c r="I49" s="3"/>
      <c r="J49" s="3"/>
      <c r="K49" s="3"/>
    </row>
    <row r="50" spans="1:11" ht="13.2" hidden="1" x14ac:dyDescent="0.25">
      <c r="A50" s="20" t="s">
        <v>70</v>
      </c>
      <c r="B50" s="7" t="s">
        <v>19</v>
      </c>
      <c r="C50" s="243" t="s">
        <v>69</v>
      </c>
      <c r="D50" s="244"/>
      <c r="E50" s="18">
        <f t="shared" si="4"/>
        <v>140000</v>
      </c>
      <c r="F50" s="19">
        <f t="shared" si="4"/>
        <v>0</v>
      </c>
      <c r="G50" s="19">
        <f t="shared" si="4"/>
        <v>0</v>
      </c>
      <c r="H50" s="3">
        <f>F50/E50</f>
        <v>0</v>
      </c>
      <c r="I50" s="3"/>
      <c r="J50" s="3"/>
      <c r="K50" s="3"/>
    </row>
    <row r="51" spans="1:11" ht="12.75" hidden="1" customHeight="1" x14ac:dyDescent="0.25">
      <c r="A51" s="20" t="s">
        <v>27</v>
      </c>
      <c r="B51" s="22" t="s">
        <v>19</v>
      </c>
      <c r="C51" s="62" t="s">
        <v>69</v>
      </c>
      <c r="D51" s="48">
        <v>244</v>
      </c>
      <c r="E51" s="18">
        <v>140000</v>
      </c>
      <c r="F51" s="14"/>
      <c r="G51" s="14"/>
      <c r="H51" s="3">
        <f>F51/E51</f>
        <v>0</v>
      </c>
      <c r="I51" s="3"/>
      <c r="J51" s="3"/>
      <c r="K51" s="3"/>
    </row>
    <row r="52" spans="1:11" ht="409.6" hidden="1" customHeight="1" x14ac:dyDescent="0.25">
      <c r="A52" s="25"/>
      <c r="B52" s="25"/>
      <c r="C52" s="33"/>
      <c r="D52" s="44"/>
      <c r="E52" s="34" t="s">
        <v>26</v>
      </c>
      <c r="F52" s="70"/>
      <c r="G52" s="70"/>
      <c r="H52" s="25"/>
      <c r="I52" s="25"/>
    </row>
    <row r="53" spans="1:11" ht="12.75" hidden="1" customHeight="1" x14ac:dyDescent="0.25">
      <c r="A53" s="191" t="s">
        <v>22</v>
      </c>
      <c r="B53" s="191"/>
      <c r="C53" s="191"/>
      <c r="D53" s="191"/>
      <c r="E53" s="191"/>
      <c r="F53" s="34"/>
      <c r="G53" s="34"/>
      <c r="H53" s="34"/>
      <c r="I53" s="25"/>
    </row>
    <row r="54" spans="1:11" ht="12.75" hidden="1" customHeight="1" x14ac:dyDescent="0.25">
      <c r="A54" s="191" t="s">
        <v>111</v>
      </c>
      <c r="B54" s="191"/>
      <c r="C54" s="191"/>
      <c r="D54" s="191"/>
      <c r="E54" s="191"/>
      <c r="F54" s="34"/>
      <c r="G54" s="34"/>
      <c r="H54" s="34"/>
      <c r="I54" s="34"/>
    </row>
    <row r="55" spans="1:11" ht="10.5" hidden="1" customHeight="1" x14ac:dyDescent="0.25">
      <c r="A55" s="191" t="s">
        <v>50</v>
      </c>
      <c r="B55" s="191"/>
      <c r="C55" s="191"/>
      <c r="D55" s="191"/>
      <c r="E55" s="191"/>
      <c r="F55" s="34"/>
      <c r="G55" s="34"/>
      <c r="H55" s="34"/>
      <c r="I55" s="34"/>
    </row>
    <row r="56" spans="1:11" ht="12.75" hidden="1" customHeight="1" x14ac:dyDescent="0.25">
      <c r="A56" s="191" t="s">
        <v>35</v>
      </c>
      <c r="B56" s="191"/>
      <c r="C56" s="191"/>
      <c r="D56" s="191"/>
      <c r="E56" s="191"/>
      <c r="F56" s="34"/>
      <c r="G56" s="34"/>
      <c r="H56" s="4"/>
      <c r="I56" s="4"/>
      <c r="J56" s="4"/>
      <c r="K56" s="4"/>
    </row>
    <row r="57" spans="1:11" ht="12.75" hidden="1" customHeight="1" x14ac:dyDescent="0.25">
      <c r="A57" s="65"/>
      <c r="B57" s="245"/>
      <c r="C57" s="245"/>
      <c r="D57" s="245"/>
      <c r="E57" s="245"/>
      <c r="F57" s="4"/>
      <c r="G57" s="4"/>
      <c r="H57" s="4"/>
      <c r="I57" s="4"/>
      <c r="J57" s="4"/>
      <c r="K57" s="4"/>
    </row>
    <row r="58" spans="1:11" ht="18" hidden="1" customHeight="1" x14ac:dyDescent="0.25">
      <c r="A58" s="185" t="s">
        <v>23</v>
      </c>
      <c r="B58" s="185"/>
      <c r="C58" s="185"/>
      <c r="D58" s="185"/>
      <c r="E58" s="185"/>
      <c r="F58" s="191"/>
      <c r="G58" s="191"/>
      <c r="H58" s="191"/>
      <c r="I58" s="191"/>
      <c r="J58" s="191"/>
      <c r="K58" s="191"/>
    </row>
    <row r="59" spans="1:11" ht="12.75" hidden="1" customHeight="1" x14ac:dyDescent="0.25">
      <c r="A59" s="186" t="s">
        <v>74</v>
      </c>
      <c r="B59" s="186"/>
      <c r="C59" s="186"/>
      <c r="D59" s="186"/>
      <c r="E59" s="186"/>
      <c r="F59" s="191"/>
      <c r="G59" s="191"/>
      <c r="H59" s="191"/>
      <c r="I59" s="191"/>
      <c r="J59" s="191"/>
      <c r="K59" s="191"/>
    </row>
    <row r="60" spans="1:11" ht="12.75" hidden="1" customHeight="1" x14ac:dyDescent="0.25">
      <c r="A60" s="25"/>
      <c r="B60" s="25"/>
      <c r="C60" s="33"/>
      <c r="D60" s="44"/>
      <c r="E60" s="25"/>
      <c r="F60" s="65"/>
      <c r="G60" s="245"/>
      <c r="H60" s="245"/>
      <c r="I60" s="245"/>
      <c r="J60" s="245"/>
      <c r="K60" s="245"/>
    </row>
    <row r="61" spans="1:11" ht="12.75" hidden="1" customHeight="1" x14ac:dyDescent="0.25">
      <c r="A61" s="6" t="s">
        <v>1</v>
      </c>
      <c r="B61" s="6" t="s">
        <v>0</v>
      </c>
      <c r="C61" s="7" t="s">
        <v>2</v>
      </c>
      <c r="D61" s="96" t="s">
        <v>3</v>
      </c>
      <c r="E61" s="79"/>
      <c r="F61" s="77">
        <v>2017</v>
      </c>
      <c r="G61" s="78">
        <v>2018</v>
      </c>
      <c r="H61" s="25"/>
      <c r="I61" s="25"/>
    </row>
    <row r="62" spans="1:11" ht="12.75" hidden="1" customHeight="1" x14ac:dyDescent="0.25">
      <c r="A62" s="8"/>
      <c r="B62" s="8"/>
      <c r="C62" s="9"/>
      <c r="D62" s="90"/>
      <c r="E62" s="10"/>
      <c r="F62" s="80"/>
      <c r="G62" s="81"/>
      <c r="H62" s="25"/>
      <c r="I62" s="25"/>
    </row>
    <row r="63" spans="1:11" ht="13.2" hidden="1" x14ac:dyDescent="0.25">
      <c r="A63" s="11" t="s">
        <v>38</v>
      </c>
      <c r="B63" s="12"/>
      <c r="C63" s="13"/>
      <c r="D63" s="91"/>
      <c r="E63" s="76"/>
      <c r="F63" s="76">
        <f>F64+F88+F93+F97</f>
        <v>3422120</v>
      </c>
      <c r="G63" s="74">
        <f>G64+G88+G93+G97</f>
        <v>3585662</v>
      </c>
      <c r="H63" s="25"/>
      <c r="I63" s="38"/>
      <c r="K63" s="2"/>
    </row>
    <row r="64" spans="1:11" ht="13.8" hidden="1" x14ac:dyDescent="0.25">
      <c r="A64" s="69" t="s">
        <v>30</v>
      </c>
      <c r="B64" s="28" t="s">
        <v>28</v>
      </c>
      <c r="C64" s="17"/>
      <c r="D64" s="63"/>
      <c r="E64" s="52"/>
      <c r="F64" s="52">
        <f>F65+F69+F76+F79+F82+F85</f>
        <v>2930169</v>
      </c>
      <c r="G64" s="53">
        <f>G65+G69+G76+G79+G82+G85</f>
        <v>3072411</v>
      </c>
      <c r="H64" s="25"/>
      <c r="I64" s="25"/>
    </row>
    <row r="65" spans="1:11" ht="20.399999999999999" hidden="1" x14ac:dyDescent="0.25">
      <c r="A65" s="41" t="s">
        <v>37</v>
      </c>
      <c r="B65" s="21" t="s">
        <v>39</v>
      </c>
      <c r="C65" s="17"/>
      <c r="D65" s="24"/>
      <c r="E65" s="50"/>
      <c r="F65" s="50">
        <f>F66</f>
        <v>467477</v>
      </c>
      <c r="G65" s="30">
        <f>G66</f>
        <v>474022</v>
      </c>
      <c r="H65" s="25"/>
      <c r="I65" s="25"/>
    </row>
    <row r="66" spans="1:11" ht="13.2" hidden="1" x14ac:dyDescent="0.25">
      <c r="A66" s="61" t="s">
        <v>72</v>
      </c>
      <c r="B66" s="22" t="s">
        <v>39</v>
      </c>
      <c r="C66" s="187" t="s">
        <v>52</v>
      </c>
      <c r="D66" s="188"/>
      <c r="E66" s="42"/>
      <c r="F66" s="42">
        <f>F67+F68</f>
        <v>467477</v>
      </c>
      <c r="G66" s="18">
        <f>G67+G68</f>
        <v>474022</v>
      </c>
      <c r="H66" s="25"/>
      <c r="I66" s="38"/>
      <c r="K66" s="2"/>
    </row>
    <row r="67" spans="1:11" ht="13.2" hidden="1" x14ac:dyDescent="0.25">
      <c r="A67" s="20" t="s">
        <v>53</v>
      </c>
      <c r="B67" s="22" t="s">
        <v>39</v>
      </c>
      <c r="C67" s="22" t="s">
        <v>52</v>
      </c>
      <c r="D67" s="24" t="s">
        <v>5</v>
      </c>
      <c r="E67" s="42"/>
      <c r="F67" s="36">
        <v>359045</v>
      </c>
      <c r="G67" s="36">
        <v>364072</v>
      </c>
      <c r="H67" s="25"/>
      <c r="I67" s="25"/>
    </row>
    <row r="68" spans="1:11" ht="26.4" hidden="1" x14ac:dyDescent="0.25">
      <c r="A68" s="61" t="s">
        <v>54</v>
      </c>
      <c r="B68" s="22" t="s">
        <v>39</v>
      </c>
      <c r="C68" s="22" t="s">
        <v>52</v>
      </c>
      <c r="D68" s="24" t="s">
        <v>55</v>
      </c>
      <c r="E68" s="42"/>
      <c r="F68" s="55">
        <v>108432</v>
      </c>
      <c r="G68" s="36">
        <v>109950</v>
      </c>
      <c r="H68" s="25"/>
      <c r="I68" s="25"/>
    </row>
    <row r="69" spans="1:11" ht="26.4" hidden="1" x14ac:dyDescent="0.25">
      <c r="A69" s="20" t="s">
        <v>8</v>
      </c>
      <c r="B69" s="16" t="s">
        <v>7</v>
      </c>
      <c r="C69" s="17"/>
      <c r="D69" s="63"/>
      <c r="E69" s="50"/>
      <c r="F69" s="50">
        <f>F70</f>
        <v>2404342</v>
      </c>
      <c r="G69" s="30">
        <f>G70</f>
        <v>2539372</v>
      </c>
      <c r="H69" s="25"/>
      <c r="I69" s="25"/>
    </row>
    <row r="70" spans="1:11" ht="26.4" hidden="1" x14ac:dyDescent="0.25">
      <c r="A70" s="61" t="s">
        <v>8</v>
      </c>
      <c r="B70" s="15" t="s">
        <v>7</v>
      </c>
      <c r="C70" s="21" t="s">
        <v>56</v>
      </c>
      <c r="D70" s="63"/>
      <c r="E70" s="42"/>
      <c r="F70" s="42">
        <f>F71+F72+F73+F74+F75</f>
        <v>2404342</v>
      </c>
      <c r="G70" s="18">
        <f>G71+G72+G73+G74+G75</f>
        <v>2539372</v>
      </c>
      <c r="H70" s="25"/>
      <c r="I70" s="25"/>
    </row>
    <row r="71" spans="1:11" ht="13.2" hidden="1" x14ac:dyDescent="0.25">
      <c r="A71" s="20" t="s">
        <v>53</v>
      </c>
      <c r="B71" s="15" t="s">
        <v>7</v>
      </c>
      <c r="C71" s="22" t="s">
        <v>56</v>
      </c>
      <c r="D71" s="37" t="s">
        <v>5</v>
      </c>
      <c r="E71" s="42"/>
      <c r="F71" s="36">
        <v>1532305</v>
      </c>
      <c r="G71" s="36">
        <v>1553756</v>
      </c>
      <c r="H71" s="25"/>
      <c r="I71" s="38"/>
      <c r="K71" s="2"/>
    </row>
    <row r="72" spans="1:11" ht="26.4" hidden="1" x14ac:dyDescent="0.25">
      <c r="A72" s="61" t="s">
        <v>54</v>
      </c>
      <c r="B72" s="22" t="s">
        <v>7</v>
      </c>
      <c r="C72" s="22" t="s">
        <v>56</v>
      </c>
      <c r="D72" s="37">
        <v>129</v>
      </c>
      <c r="E72" s="42"/>
      <c r="F72" s="36">
        <v>462756</v>
      </c>
      <c r="G72" s="36">
        <v>469235</v>
      </c>
      <c r="H72" s="25"/>
      <c r="I72" s="38"/>
      <c r="K72" s="2"/>
    </row>
    <row r="73" spans="1:11" ht="13.2" hidden="1" x14ac:dyDescent="0.25">
      <c r="A73" s="20" t="s">
        <v>27</v>
      </c>
      <c r="B73" s="15" t="s">
        <v>7</v>
      </c>
      <c r="C73" s="22" t="s">
        <v>56</v>
      </c>
      <c r="D73" s="37" t="s">
        <v>6</v>
      </c>
      <c r="E73" s="42"/>
      <c r="F73" s="36">
        <v>372306</v>
      </c>
      <c r="G73" s="36">
        <v>482331</v>
      </c>
      <c r="H73" s="25"/>
      <c r="I73" s="38"/>
      <c r="K73" s="2"/>
    </row>
    <row r="74" spans="1:11" ht="13.2" hidden="1" x14ac:dyDescent="0.25">
      <c r="A74" s="15" t="s">
        <v>10</v>
      </c>
      <c r="B74" s="15" t="s">
        <v>7</v>
      </c>
      <c r="C74" s="22" t="s">
        <v>56</v>
      </c>
      <c r="D74" s="37" t="s">
        <v>9</v>
      </c>
      <c r="E74" s="42"/>
      <c r="F74" s="36">
        <v>25540</v>
      </c>
      <c r="G74" s="36">
        <v>22550</v>
      </c>
      <c r="H74" s="25"/>
      <c r="I74" s="38"/>
      <c r="K74" s="2"/>
    </row>
    <row r="75" spans="1:11" ht="13.2" hidden="1" x14ac:dyDescent="0.25">
      <c r="A75" s="15" t="s">
        <v>24</v>
      </c>
      <c r="B75" s="15" t="s">
        <v>7</v>
      </c>
      <c r="C75" s="22" t="s">
        <v>56</v>
      </c>
      <c r="D75" s="37" t="s">
        <v>21</v>
      </c>
      <c r="E75" s="42"/>
      <c r="F75" s="36">
        <v>11435</v>
      </c>
      <c r="G75" s="36">
        <v>11500</v>
      </c>
      <c r="H75" s="25"/>
      <c r="I75" s="25"/>
    </row>
    <row r="76" spans="1:11" ht="20.399999999999999" hidden="1" x14ac:dyDescent="0.25">
      <c r="A76" s="41" t="s">
        <v>12</v>
      </c>
      <c r="B76" s="21" t="s">
        <v>11</v>
      </c>
      <c r="C76" s="24"/>
      <c r="D76" s="63"/>
      <c r="E76" s="50"/>
      <c r="F76" s="50">
        <f>F77</f>
        <v>43100</v>
      </c>
      <c r="G76" s="30">
        <f>G77</f>
        <v>43700</v>
      </c>
      <c r="H76" s="25"/>
      <c r="I76" s="25"/>
    </row>
    <row r="77" spans="1:11" ht="20.399999999999999" hidden="1" x14ac:dyDescent="0.25">
      <c r="A77" s="64" t="s">
        <v>73</v>
      </c>
      <c r="B77" s="22" t="s">
        <v>11</v>
      </c>
      <c r="C77" s="187" t="s">
        <v>71</v>
      </c>
      <c r="D77" s="188"/>
      <c r="E77" s="42"/>
      <c r="F77" s="36">
        <v>43100</v>
      </c>
      <c r="G77" s="36">
        <v>43700</v>
      </c>
      <c r="H77" s="25"/>
      <c r="I77" s="25"/>
    </row>
    <row r="78" spans="1:11" ht="13.2" hidden="1" x14ac:dyDescent="0.25">
      <c r="A78" s="64" t="s">
        <v>49</v>
      </c>
      <c r="B78" s="22" t="s">
        <v>11</v>
      </c>
      <c r="C78" s="26" t="s">
        <v>71</v>
      </c>
      <c r="D78" s="63">
        <v>530</v>
      </c>
      <c r="E78" s="42"/>
      <c r="F78" s="36">
        <v>43100</v>
      </c>
      <c r="G78" s="36">
        <v>43700</v>
      </c>
      <c r="H78" s="25"/>
      <c r="I78" s="25"/>
    </row>
    <row r="79" spans="1:11" ht="13.2" hidden="1" x14ac:dyDescent="0.25">
      <c r="A79" s="41" t="s">
        <v>41</v>
      </c>
      <c r="B79" s="35" t="s">
        <v>40</v>
      </c>
      <c r="C79" s="51"/>
      <c r="D79" s="95"/>
      <c r="E79" s="50"/>
      <c r="F79" s="43"/>
      <c r="G79" s="43"/>
      <c r="H79" s="25"/>
      <c r="I79" s="38"/>
      <c r="K79" s="2"/>
    </row>
    <row r="80" spans="1:11" ht="26.4" hidden="1" x14ac:dyDescent="0.25">
      <c r="A80" s="61" t="s">
        <v>57</v>
      </c>
      <c r="B80" s="22" t="s">
        <v>40</v>
      </c>
      <c r="C80" s="239" t="s">
        <v>58</v>
      </c>
      <c r="D80" s="240"/>
      <c r="E80" s="42"/>
      <c r="F80" s="42"/>
      <c r="G80" s="18"/>
      <c r="H80" s="25"/>
      <c r="I80" s="25"/>
    </row>
    <row r="81" spans="1:11" ht="13.2" hidden="1" x14ac:dyDescent="0.25">
      <c r="A81" s="61" t="s">
        <v>59</v>
      </c>
      <c r="B81" s="22" t="s">
        <v>40</v>
      </c>
      <c r="C81" s="56" t="s">
        <v>58</v>
      </c>
      <c r="D81" s="48">
        <v>530</v>
      </c>
      <c r="E81" s="42"/>
      <c r="F81" s="43"/>
      <c r="G81" s="43"/>
      <c r="H81" s="25"/>
      <c r="I81" s="25"/>
    </row>
    <row r="82" spans="1:11" ht="13.2" hidden="1" x14ac:dyDescent="0.25">
      <c r="A82" s="15" t="s">
        <v>14</v>
      </c>
      <c r="B82" s="28" t="s">
        <v>13</v>
      </c>
      <c r="C82" s="29"/>
      <c r="D82" s="95"/>
      <c r="E82" s="50"/>
      <c r="F82" s="50">
        <f>F83</f>
        <v>10500</v>
      </c>
      <c r="G82" s="30">
        <f>G83</f>
        <v>10500</v>
      </c>
      <c r="H82" s="25"/>
      <c r="I82" s="38"/>
      <c r="K82" s="2"/>
    </row>
    <row r="83" spans="1:11" ht="13.2" hidden="1" x14ac:dyDescent="0.25">
      <c r="A83" s="20" t="s">
        <v>64</v>
      </c>
      <c r="B83" s="15" t="s">
        <v>13</v>
      </c>
      <c r="C83" s="59" t="s">
        <v>62</v>
      </c>
      <c r="D83" s="63"/>
      <c r="E83" s="42"/>
      <c r="F83" s="42">
        <f>F84</f>
        <v>10500</v>
      </c>
      <c r="G83" s="18">
        <f>G84</f>
        <v>10500</v>
      </c>
      <c r="H83" s="25"/>
      <c r="I83" s="25"/>
    </row>
    <row r="84" spans="1:11" ht="13.2" hidden="1" x14ac:dyDescent="0.25">
      <c r="A84" s="15" t="s">
        <v>16</v>
      </c>
      <c r="B84" s="15" t="s">
        <v>13</v>
      </c>
      <c r="C84" s="60" t="s">
        <v>63</v>
      </c>
      <c r="D84" s="37" t="s">
        <v>15</v>
      </c>
      <c r="E84" s="42"/>
      <c r="F84" s="36">
        <v>10500</v>
      </c>
      <c r="G84" s="36">
        <v>10500</v>
      </c>
      <c r="H84" s="25"/>
      <c r="I84" s="25"/>
    </row>
    <row r="85" spans="1:11" ht="13.2" hidden="1" x14ac:dyDescent="0.25">
      <c r="A85" s="15" t="s">
        <v>18</v>
      </c>
      <c r="B85" s="28" t="s">
        <v>17</v>
      </c>
      <c r="C85" s="29"/>
      <c r="D85" s="95"/>
      <c r="E85" s="50"/>
      <c r="F85" s="50">
        <f>F86</f>
        <v>4750</v>
      </c>
      <c r="G85" s="30">
        <f>G86</f>
        <v>4817</v>
      </c>
      <c r="H85" s="25"/>
      <c r="I85" s="38"/>
    </row>
    <row r="86" spans="1:11" ht="13.2" hidden="1" x14ac:dyDescent="0.25">
      <c r="A86" s="61" t="s">
        <v>60</v>
      </c>
      <c r="B86" s="15" t="s">
        <v>17</v>
      </c>
      <c r="C86" s="241" t="s">
        <v>61</v>
      </c>
      <c r="D86" s="242"/>
      <c r="E86" s="42"/>
      <c r="F86" s="42">
        <f>F87</f>
        <v>4750</v>
      </c>
      <c r="G86" s="18">
        <f>G87</f>
        <v>4817</v>
      </c>
      <c r="H86" s="25"/>
      <c r="I86" s="25"/>
    </row>
    <row r="87" spans="1:11" ht="13.2" hidden="1" x14ac:dyDescent="0.25">
      <c r="A87" s="20" t="s">
        <v>42</v>
      </c>
      <c r="B87" s="15" t="s">
        <v>17</v>
      </c>
      <c r="C87" s="57" t="s">
        <v>61</v>
      </c>
      <c r="D87" s="37">
        <v>853</v>
      </c>
      <c r="E87" s="42"/>
      <c r="F87" s="36">
        <v>4750</v>
      </c>
      <c r="G87" s="36">
        <v>4817</v>
      </c>
      <c r="H87" s="25"/>
      <c r="I87" s="25"/>
    </row>
    <row r="88" spans="1:11" ht="13.8" hidden="1" x14ac:dyDescent="0.25">
      <c r="A88" s="68" t="s">
        <v>46</v>
      </c>
      <c r="B88" s="35" t="s">
        <v>45</v>
      </c>
      <c r="C88" s="29"/>
      <c r="D88" s="95"/>
      <c r="E88" s="52"/>
      <c r="F88" s="52">
        <f>F89</f>
        <v>55451</v>
      </c>
      <c r="G88" s="53">
        <f>G89</f>
        <v>55451</v>
      </c>
      <c r="H88" s="25"/>
      <c r="I88" s="25"/>
    </row>
    <row r="89" spans="1:11" ht="21" hidden="1" customHeight="1" x14ac:dyDescent="0.25">
      <c r="A89" s="20" t="s">
        <v>47</v>
      </c>
      <c r="B89" s="21" t="s">
        <v>48</v>
      </c>
      <c r="C89" s="17"/>
      <c r="D89" s="63"/>
      <c r="E89" s="42"/>
      <c r="F89" s="36">
        <f>F90</f>
        <v>55451</v>
      </c>
      <c r="G89" s="36">
        <f>G90</f>
        <v>55451</v>
      </c>
      <c r="H89" s="25"/>
      <c r="I89" s="25"/>
    </row>
    <row r="90" spans="1:11" ht="26.4" hidden="1" x14ac:dyDescent="0.25">
      <c r="A90" s="61" t="s">
        <v>65</v>
      </c>
      <c r="B90" s="22" t="s">
        <v>48</v>
      </c>
      <c r="C90" s="243" t="s">
        <v>66</v>
      </c>
      <c r="D90" s="244"/>
      <c r="E90" s="42"/>
      <c r="F90" s="42">
        <f>F91+F92</f>
        <v>55451</v>
      </c>
      <c r="G90" s="18">
        <f>G91+G92</f>
        <v>55451</v>
      </c>
      <c r="H90" s="25"/>
      <c r="I90" s="25"/>
    </row>
    <row r="91" spans="1:11" ht="12.75" hidden="1" customHeight="1" x14ac:dyDescent="0.25">
      <c r="A91" s="20" t="s">
        <v>53</v>
      </c>
      <c r="B91" s="27" t="s">
        <v>48</v>
      </c>
      <c r="C91" s="58" t="s">
        <v>66</v>
      </c>
      <c r="D91" s="46">
        <v>121</v>
      </c>
      <c r="E91" s="42"/>
      <c r="F91" s="36">
        <v>42589</v>
      </c>
      <c r="G91" s="36">
        <v>42589</v>
      </c>
    </row>
    <row r="92" spans="1:11" ht="12.75" hidden="1" customHeight="1" x14ac:dyDescent="0.25">
      <c r="A92" s="20" t="s">
        <v>54</v>
      </c>
      <c r="B92" s="27" t="s">
        <v>48</v>
      </c>
      <c r="C92" s="58" t="s">
        <v>66</v>
      </c>
      <c r="D92" s="48">
        <v>129</v>
      </c>
      <c r="E92" s="42"/>
      <c r="F92" s="55">
        <v>12862</v>
      </c>
      <c r="G92" s="36">
        <v>12862</v>
      </c>
    </row>
    <row r="93" spans="1:11" ht="12.75" hidden="1" customHeight="1" x14ac:dyDescent="0.25">
      <c r="A93" s="69" t="s">
        <v>31</v>
      </c>
      <c r="B93" s="28" t="s">
        <v>29</v>
      </c>
      <c r="C93" s="29"/>
      <c r="D93" s="95"/>
      <c r="E93" s="52"/>
      <c r="F93" s="52">
        <f>F94+F97</f>
        <v>436500</v>
      </c>
      <c r="G93" s="53">
        <f>G94+G97</f>
        <v>457800</v>
      </c>
    </row>
    <row r="94" spans="1:11" ht="12.75" hidden="1" customHeight="1" x14ac:dyDescent="0.25">
      <c r="A94" s="15" t="s">
        <v>44</v>
      </c>
      <c r="B94" s="35" t="s">
        <v>43</v>
      </c>
      <c r="C94" s="17"/>
      <c r="D94" s="63"/>
      <c r="E94" s="50"/>
      <c r="F94" s="50">
        <f>F95</f>
        <v>436500</v>
      </c>
      <c r="G94" s="30">
        <f>G95</f>
        <v>457800</v>
      </c>
    </row>
    <row r="95" spans="1:11" ht="12.75" hidden="1" customHeight="1" x14ac:dyDescent="0.25">
      <c r="A95" s="41" t="s">
        <v>67</v>
      </c>
      <c r="B95" s="22" t="s">
        <v>43</v>
      </c>
      <c r="C95" s="187" t="s">
        <v>68</v>
      </c>
      <c r="D95" s="188"/>
      <c r="E95" s="42"/>
      <c r="F95" s="42">
        <v>436500</v>
      </c>
      <c r="G95" s="18">
        <f>G96</f>
        <v>457800</v>
      </c>
    </row>
    <row r="96" spans="1:11" ht="12.75" hidden="1" customHeight="1" x14ac:dyDescent="0.25">
      <c r="A96" s="20" t="s">
        <v>27</v>
      </c>
      <c r="B96" s="22" t="s">
        <v>43</v>
      </c>
      <c r="C96" s="22" t="s">
        <v>68</v>
      </c>
      <c r="D96" s="26" t="s">
        <v>6</v>
      </c>
      <c r="E96" s="42"/>
      <c r="F96" s="36">
        <v>436500</v>
      </c>
      <c r="G96" s="36">
        <v>457800</v>
      </c>
    </row>
    <row r="97" spans="1:7" ht="12.75" hidden="1" customHeight="1" x14ac:dyDescent="0.25">
      <c r="A97" s="15" t="s">
        <v>20</v>
      </c>
      <c r="B97" s="35" t="s">
        <v>19</v>
      </c>
      <c r="C97" s="54"/>
      <c r="D97" s="92"/>
      <c r="E97" s="50"/>
      <c r="F97" s="50">
        <f>F98</f>
        <v>0</v>
      </c>
      <c r="G97" s="50">
        <f>G98</f>
        <v>0</v>
      </c>
    </row>
    <row r="98" spans="1:7" ht="12.75" hidden="1" customHeight="1" x14ac:dyDescent="0.25">
      <c r="A98" s="20" t="s">
        <v>70</v>
      </c>
      <c r="B98" s="7" t="s">
        <v>19</v>
      </c>
      <c r="C98" s="243" t="s">
        <v>69</v>
      </c>
      <c r="D98" s="244"/>
      <c r="E98" s="42"/>
      <c r="F98" s="42">
        <f>F99</f>
        <v>0</v>
      </c>
      <c r="G98" s="18">
        <f>G99</f>
        <v>0</v>
      </c>
    </row>
    <row r="99" spans="1:7" ht="12.75" hidden="1" customHeight="1" x14ac:dyDescent="0.25">
      <c r="A99" s="20" t="s">
        <v>27</v>
      </c>
      <c r="B99" s="22" t="s">
        <v>19</v>
      </c>
      <c r="C99" s="62" t="s">
        <v>69</v>
      </c>
      <c r="D99" s="48">
        <v>244</v>
      </c>
      <c r="E99" s="42"/>
      <c r="F99" s="43"/>
      <c r="G99" s="43"/>
    </row>
    <row r="100" spans="1:7" ht="104.25" hidden="1" customHeight="1" x14ac:dyDescent="0.25">
      <c r="A100" s="67"/>
      <c r="B100" s="67"/>
      <c r="C100" s="67"/>
      <c r="D100" s="93"/>
      <c r="E100" s="67"/>
      <c r="F100" s="67"/>
    </row>
    <row r="101" spans="1:7" ht="15" customHeight="1" x14ac:dyDescent="0.25">
      <c r="A101" s="99"/>
      <c r="B101" s="249"/>
      <c r="C101" s="249"/>
      <c r="D101" s="249"/>
      <c r="E101" s="249"/>
      <c r="F101" s="249"/>
      <c r="G101" s="249"/>
    </row>
    <row r="102" spans="1:7" ht="12.75" customHeight="1" x14ac:dyDescent="0.25">
      <c r="A102" s="249" t="s">
        <v>127</v>
      </c>
      <c r="B102" s="249"/>
      <c r="C102" s="249"/>
      <c r="D102" s="249"/>
      <c r="E102" s="249"/>
      <c r="F102" s="249"/>
      <c r="G102" s="249"/>
    </row>
    <row r="103" spans="1:7" ht="12.75" customHeight="1" x14ac:dyDescent="0.25">
      <c r="A103" s="100"/>
      <c r="B103" s="249"/>
      <c r="C103" s="249"/>
      <c r="D103" s="249"/>
      <c r="E103" s="249"/>
      <c r="F103" s="249"/>
      <c r="G103" s="249"/>
    </row>
    <row r="104" spans="1:7" ht="12.75" customHeight="1" x14ac:dyDescent="0.25">
      <c r="A104" s="101"/>
      <c r="B104" s="249"/>
      <c r="C104" s="249"/>
      <c r="D104" s="249"/>
      <c r="E104" s="249"/>
      <c r="F104" s="249"/>
      <c r="G104" s="249"/>
    </row>
    <row r="105" spans="1:7" ht="12.75" customHeight="1" x14ac:dyDescent="0.25">
      <c r="A105" s="101"/>
      <c r="B105" s="249"/>
      <c r="C105" s="249"/>
      <c r="D105" s="249"/>
      <c r="E105" s="249"/>
      <c r="F105" s="249"/>
      <c r="G105" s="249"/>
    </row>
    <row r="106" spans="1:7" ht="12.75" customHeight="1" x14ac:dyDescent="0.25">
      <c r="A106" s="101"/>
      <c r="B106" s="102"/>
      <c r="C106" s="102"/>
      <c r="D106" s="102"/>
      <c r="E106" s="102"/>
      <c r="F106" s="249" t="s">
        <v>121</v>
      </c>
      <c r="G106" s="249"/>
    </row>
    <row r="107" spans="1:7" ht="12.75" customHeight="1" x14ac:dyDescent="0.25">
      <c r="A107" s="101"/>
      <c r="B107" s="102"/>
      <c r="C107" s="102"/>
      <c r="D107" s="102"/>
      <c r="E107" s="102"/>
      <c r="F107" s="102"/>
      <c r="G107" s="102"/>
    </row>
    <row r="108" spans="1:7" ht="12.75" customHeight="1" x14ac:dyDescent="0.25">
      <c r="A108" s="98"/>
      <c r="B108" s="102"/>
      <c r="C108" s="102"/>
      <c r="D108" s="102"/>
      <c r="E108" s="102"/>
      <c r="F108" s="102"/>
      <c r="G108" s="102"/>
    </row>
    <row r="109" spans="1:7" ht="12.75" customHeight="1" x14ac:dyDescent="0.25">
      <c r="A109" s="250" t="s">
        <v>32</v>
      </c>
      <c r="B109" s="250"/>
      <c r="C109" s="250"/>
      <c r="D109" s="250"/>
    </row>
    <row r="110" spans="1:7" ht="12.75" customHeight="1" x14ac:dyDescent="0.25">
      <c r="A110" s="248" t="s">
        <v>33</v>
      </c>
      <c r="B110" s="248"/>
      <c r="C110" s="248"/>
      <c r="D110" s="248"/>
    </row>
    <row r="111" spans="1:7" ht="12.75" customHeight="1" x14ac:dyDescent="0.25">
      <c r="A111" s="248" t="s">
        <v>110</v>
      </c>
      <c r="B111" s="248"/>
      <c r="C111" s="248"/>
      <c r="D111" s="248"/>
    </row>
    <row r="112" spans="1:7" ht="12.75" customHeight="1" x14ac:dyDescent="0.25">
      <c r="A112" s="248" t="s">
        <v>119</v>
      </c>
      <c r="B112" s="248"/>
      <c r="C112" s="248"/>
      <c r="D112" s="248"/>
    </row>
    <row r="113" spans="1:12" ht="12.75" customHeight="1" x14ac:dyDescent="0.25">
      <c r="F113" s="31"/>
      <c r="G113" s="31"/>
    </row>
    <row r="114" spans="1:12" ht="12.75" customHeight="1" x14ac:dyDescent="0.25">
      <c r="A114" s="251" t="s">
        <v>1</v>
      </c>
      <c r="B114" s="6" t="s">
        <v>0</v>
      </c>
      <c r="C114" s="7" t="s">
        <v>2</v>
      </c>
      <c r="D114" s="96" t="s">
        <v>3</v>
      </c>
      <c r="E114" s="246">
        <v>2023</v>
      </c>
      <c r="F114" s="246">
        <v>2024</v>
      </c>
      <c r="G114" s="246">
        <v>2025</v>
      </c>
    </row>
    <row r="115" spans="1:12" ht="12.75" customHeight="1" x14ac:dyDescent="0.25">
      <c r="A115" s="252"/>
      <c r="B115" s="8"/>
      <c r="C115" s="9"/>
      <c r="D115" s="90"/>
      <c r="E115" s="247"/>
      <c r="F115" s="247"/>
      <c r="G115" s="247"/>
    </row>
    <row r="116" spans="1:12" ht="12.75" hidden="1" customHeight="1" x14ac:dyDescent="0.25">
      <c r="A116" s="108" t="s">
        <v>38</v>
      </c>
      <c r="B116" s="12"/>
      <c r="C116" s="13"/>
      <c r="D116" s="91"/>
      <c r="E116" s="74" t="e">
        <f>#REF!+E132+E136+#REF!</f>
        <v>#REF!</v>
      </c>
      <c r="F116" s="30"/>
      <c r="G116" s="30"/>
    </row>
    <row r="117" spans="1:12" ht="12.75" customHeight="1" x14ac:dyDescent="0.25">
      <c r="A117" s="123" t="s">
        <v>108</v>
      </c>
      <c r="B117" s="97"/>
      <c r="C117" s="124"/>
      <c r="D117" s="97"/>
      <c r="E117" s="177">
        <v>0</v>
      </c>
      <c r="F117" s="30">
        <f>Приложение2!G12</f>
        <v>132845</v>
      </c>
      <c r="G117" s="30">
        <f>Приложение2!H12</f>
        <v>274128</v>
      </c>
    </row>
    <row r="118" spans="1:12" s="119" customFormat="1" ht="50.25" customHeight="1" x14ac:dyDescent="0.25">
      <c r="A118" s="114" t="s">
        <v>30</v>
      </c>
      <c r="B118" s="121" t="s">
        <v>28</v>
      </c>
      <c r="C118" s="179"/>
      <c r="D118" s="180"/>
      <c r="E118" s="144">
        <f>E119+E123+E128+E133+E136</f>
        <v>2978025.77</v>
      </c>
      <c r="F118" s="144">
        <f>F119+F123+F128+F133+F136</f>
        <v>2415643.7600000002</v>
      </c>
      <c r="G118" s="144">
        <f>G119+G123+G128+G133+G136</f>
        <v>2415643.7600000002</v>
      </c>
    </row>
    <row r="119" spans="1:12" ht="26.25" customHeight="1" x14ac:dyDescent="0.25">
      <c r="A119" s="165" t="s">
        <v>37</v>
      </c>
      <c r="B119" s="103" t="s">
        <v>39</v>
      </c>
      <c r="C119" s="24"/>
      <c r="D119" s="24"/>
      <c r="E119" s="135">
        <f>E120</f>
        <v>685687.16</v>
      </c>
      <c r="F119" s="30">
        <f t="shared" ref="F119:G119" si="5">F120</f>
        <v>615687.16</v>
      </c>
      <c r="G119" s="30">
        <f t="shared" si="5"/>
        <v>615687.16</v>
      </c>
    </row>
    <row r="120" spans="1:12" ht="14.25" customHeight="1" x14ac:dyDescent="0.25">
      <c r="A120" s="166" t="s">
        <v>72</v>
      </c>
      <c r="B120" s="26" t="s">
        <v>39</v>
      </c>
      <c r="C120" s="187" t="s">
        <v>52</v>
      </c>
      <c r="D120" s="188"/>
      <c r="E120" s="137">
        <f>E121</f>
        <v>685687.16</v>
      </c>
      <c r="F120" s="18">
        <f>F121+F122</f>
        <v>615687.16</v>
      </c>
      <c r="G120" s="18">
        <f>Приложение2!H17</f>
        <v>615687.16</v>
      </c>
    </row>
    <row r="121" spans="1:12" ht="48.75" customHeight="1" x14ac:dyDescent="0.25">
      <c r="A121" s="139" t="s">
        <v>105</v>
      </c>
      <c r="B121" s="26" t="s">
        <v>39</v>
      </c>
      <c r="C121" s="26" t="s">
        <v>52</v>
      </c>
      <c r="D121" s="24" t="s">
        <v>100</v>
      </c>
      <c r="E121" s="137">
        <v>685687.16</v>
      </c>
      <c r="F121" s="18">
        <f>Приложение2!G17</f>
        <v>615687.16</v>
      </c>
      <c r="G121" s="18">
        <f>E121</f>
        <v>685687.16</v>
      </c>
    </row>
    <row r="122" spans="1:12" ht="27" customHeight="1" x14ac:dyDescent="0.25">
      <c r="A122" s="166" t="s">
        <v>54</v>
      </c>
      <c r="B122" s="26" t="s">
        <v>39</v>
      </c>
      <c r="C122" s="26" t="s">
        <v>52</v>
      </c>
      <c r="D122" s="24" t="s">
        <v>55</v>
      </c>
      <c r="E122" s="137">
        <v>136461.72</v>
      </c>
      <c r="F122" s="18">
        <f>Приложение2!G24</f>
        <v>0</v>
      </c>
      <c r="G122" s="18">
        <f>Приложение2!H24</f>
        <v>0</v>
      </c>
    </row>
    <row r="123" spans="1:12" ht="25.5" customHeight="1" x14ac:dyDescent="0.25">
      <c r="A123" s="139" t="s">
        <v>8</v>
      </c>
      <c r="B123" s="37" t="s">
        <v>7</v>
      </c>
      <c r="C123" s="24"/>
      <c r="D123" s="63"/>
      <c r="E123" s="135">
        <f>E124</f>
        <v>2168590.29</v>
      </c>
      <c r="F123" s="135">
        <f t="shared" ref="F123:G123" si="6">F124</f>
        <v>1679056.6</v>
      </c>
      <c r="G123" s="135">
        <f t="shared" si="6"/>
        <v>1679056.6</v>
      </c>
      <c r="H123" s="85"/>
      <c r="I123" s="86"/>
      <c r="J123" s="86"/>
      <c r="K123" s="86"/>
      <c r="L123" s="72"/>
    </row>
    <row r="124" spans="1:12" ht="25.5" customHeight="1" x14ac:dyDescent="0.25">
      <c r="A124" s="166" t="s">
        <v>72</v>
      </c>
      <c r="B124" s="48" t="s">
        <v>7</v>
      </c>
      <c r="C124" s="103" t="s">
        <v>56</v>
      </c>
      <c r="D124" s="63"/>
      <c r="E124" s="137">
        <f>E125+E126+E127</f>
        <v>2168590.29</v>
      </c>
      <c r="F124" s="137">
        <f t="shared" ref="F124:G124" si="7">F125+F126+F127</f>
        <v>1679056.6</v>
      </c>
      <c r="G124" s="137">
        <f t="shared" si="7"/>
        <v>1679056.6</v>
      </c>
    </row>
    <row r="125" spans="1:12" ht="12.75" customHeight="1" x14ac:dyDescent="0.25">
      <c r="A125" s="139" t="s">
        <v>105</v>
      </c>
      <c r="B125" s="48" t="s">
        <v>7</v>
      </c>
      <c r="C125" s="26" t="s">
        <v>56</v>
      </c>
      <c r="D125" s="37">
        <v>100</v>
      </c>
      <c r="E125" s="137">
        <f>1289598+389458.6</f>
        <v>1679056.6</v>
      </c>
      <c r="F125" s="18">
        <f>Приложение2!G21</f>
        <v>1679056.6</v>
      </c>
      <c r="G125" s="18">
        <f>Приложение2!H21</f>
        <v>1679056.6</v>
      </c>
    </row>
    <row r="126" spans="1:12" ht="12.75" customHeight="1" x14ac:dyDescent="0.25">
      <c r="A126" s="139" t="s">
        <v>101</v>
      </c>
      <c r="B126" s="48" t="s">
        <v>7</v>
      </c>
      <c r="C126" s="26" t="s">
        <v>56</v>
      </c>
      <c r="D126" s="37">
        <v>200</v>
      </c>
      <c r="E126" s="137">
        <v>404253.69</v>
      </c>
      <c r="F126" s="30">
        <v>0</v>
      </c>
      <c r="G126" s="30">
        <v>0</v>
      </c>
    </row>
    <row r="127" spans="1:12" ht="12.75" customHeight="1" x14ac:dyDescent="0.25">
      <c r="A127" s="140"/>
      <c r="B127" s="48" t="s">
        <v>7</v>
      </c>
      <c r="C127" s="26" t="s">
        <v>56</v>
      </c>
      <c r="D127" s="63">
        <v>800</v>
      </c>
      <c r="E127" s="137">
        <v>85280</v>
      </c>
      <c r="F127" s="30">
        <v>0</v>
      </c>
      <c r="G127" s="30">
        <v>0</v>
      </c>
    </row>
    <row r="128" spans="1:12" ht="12.75" customHeight="1" x14ac:dyDescent="0.25">
      <c r="A128" s="165" t="s">
        <v>12</v>
      </c>
      <c r="B128" s="103" t="s">
        <v>11</v>
      </c>
      <c r="C128" s="24"/>
      <c r="D128" s="63"/>
      <c r="E128" s="135">
        <f>E131+E130</f>
        <v>32642</v>
      </c>
      <c r="F128" s="18">
        <f>F129+F130</f>
        <v>29900</v>
      </c>
      <c r="G128" s="18">
        <f>G129+G130</f>
        <v>29900</v>
      </c>
    </row>
    <row r="129" spans="1:13" ht="12.75" customHeight="1" x14ac:dyDescent="0.25">
      <c r="A129" s="166" t="s">
        <v>116</v>
      </c>
      <c r="B129" s="26" t="s">
        <v>11</v>
      </c>
      <c r="C129" s="24" t="s">
        <v>115</v>
      </c>
      <c r="D129" s="63"/>
      <c r="E129" s="135">
        <v>2742</v>
      </c>
      <c r="F129" s="18"/>
      <c r="G129" s="18"/>
    </row>
    <row r="130" spans="1:13" ht="12.75" customHeight="1" x14ac:dyDescent="0.25">
      <c r="A130" s="168" t="s">
        <v>103</v>
      </c>
      <c r="B130" s="26" t="s">
        <v>11</v>
      </c>
      <c r="C130" s="24" t="s">
        <v>115</v>
      </c>
      <c r="D130" s="63">
        <v>500</v>
      </c>
      <c r="E130" s="137">
        <v>2742</v>
      </c>
      <c r="F130" s="18">
        <f>F131</f>
        <v>29900</v>
      </c>
      <c r="G130" s="18">
        <f>F131</f>
        <v>29900</v>
      </c>
    </row>
    <row r="131" spans="1:13" ht="12.75" customHeight="1" x14ac:dyDescent="0.25">
      <c r="A131" s="168" t="s">
        <v>104</v>
      </c>
      <c r="B131" s="26" t="s">
        <v>11</v>
      </c>
      <c r="C131" s="187" t="s">
        <v>71</v>
      </c>
      <c r="D131" s="188"/>
      <c r="E131" s="137">
        <f t="shared" ref="E131" si="8">E132</f>
        <v>29900</v>
      </c>
      <c r="F131" s="18">
        <f>E131</f>
        <v>29900</v>
      </c>
      <c r="G131" s="18">
        <f>F131</f>
        <v>29900</v>
      </c>
    </row>
    <row r="132" spans="1:13" ht="12.75" customHeight="1" x14ac:dyDescent="0.25">
      <c r="A132" s="168" t="s">
        <v>103</v>
      </c>
      <c r="B132" s="26" t="s">
        <v>11</v>
      </c>
      <c r="C132" s="26" t="s">
        <v>71</v>
      </c>
      <c r="D132" s="63">
        <v>500</v>
      </c>
      <c r="E132" s="137">
        <v>29900</v>
      </c>
      <c r="F132" s="82">
        <f t="shared" ref="F132:G133" si="9">F133</f>
        <v>5000</v>
      </c>
      <c r="G132" s="82">
        <f t="shared" si="9"/>
        <v>5000</v>
      </c>
    </row>
    <row r="133" spans="1:13" ht="12.75" customHeight="1" x14ac:dyDescent="0.25">
      <c r="A133" s="83" t="s">
        <v>14</v>
      </c>
      <c r="B133" s="105" t="s">
        <v>13</v>
      </c>
      <c r="C133" s="110"/>
      <c r="D133" s="106"/>
      <c r="E133" s="135">
        <f t="shared" ref="E133:E134" si="10">E134</f>
        <v>5000</v>
      </c>
      <c r="F133" s="18">
        <f t="shared" si="9"/>
        <v>5000</v>
      </c>
      <c r="G133" s="18">
        <f t="shared" si="9"/>
        <v>5000</v>
      </c>
    </row>
    <row r="134" spans="1:13" ht="12.75" customHeight="1" x14ac:dyDescent="0.25">
      <c r="A134" s="139" t="s">
        <v>64</v>
      </c>
      <c r="B134" s="48" t="s">
        <v>13</v>
      </c>
      <c r="C134" s="141" t="s">
        <v>62</v>
      </c>
      <c r="D134" s="63"/>
      <c r="E134" s="137">
        <f t="shared" si="10"/>
        <v>5000</v>
      </c>
      <c r="F134" s="18">
        <f t="shared" ref="F134:G134" si="11">F135</f>
        <v>5000</v>
      </c>
      <c r="G134" s="18">
        <f t="shared" si="11"/>
        <v>5000</v>
      </c>
    </row>
    <row r="135" spans="1:13" ht="49.5" customHeight="1" x14ac:dyDescent="0.25">
      <c r="A135" s="48" t="s">
        <v>107</v>
      </c>
      <c r="B135" s="48" t="s">
        <v>13</v>
      </c>
      <c r="C135" s="141" t="s">
        <v>63</v>
      </c>
      <c r="D135" s="37">
        <v>800</v>
      </c>
      <c r="E135" s="137">
        <v>5000</v>
      </c>
      <c r="F135" s="137">
        <v>5000</v>
      </c>
      <c r="G135" s="137">
        <v>5000</v>
      </c>
      <c r="H135" s="87"/>
      <c r="I135" s="45"/>
      <c r="J135" s="84"/>
      <c r="K135" s="86"/>
      <c r="L135" s="86"/>
      <c r="M135" s="88"/>
    </row>
    <row r="136" spans="1:13" ht="12.75" customHeight="1" x14ac:dyDescent="0.25">
      <c r="A136" s="83" t="s">
        <v>18</v>
      </c>
      <c r="B136" s="105" t="s">
        <v>17</v>
      </c>
      <c r="C136" s="110"/>
      <c r="D136" s="106"/>
      <c r="E136" s="135">
        <f>E137+E139</f>
        <v>86106.32</v>
      </c>
      <c r="F136" s="135">
        <f t="shared" ref="F136:G136" si="12">F137+F139</f>
        <v>86000</v>
      </c>
      <c r="G136" s="135">
        <f t="shared" si="12"/>
        <v>86000</v>
      </c>
    </row>
    <row r="137" spans="1:13" ht="12.75" customHeight="1" x14ac:dyDescent="0.25">
      <c r="A137" s="166" t="s">
        <v>60</v>
      </c>
      <c r="B137" s="48" t="s">
        <v>17</v>
      </c>
      <c r="C137" s="189" t="s">
        <v>61</v>
      </c>
      <c r="D137" s="190"/>
      <c r="E137" s="137">
        <f t="shared" ref="E137" si="13">E138</f>
        <v>6106.32</v>
      </c>
      <c r="F137" s="30">
        <f t="shared" ref="F137:G137" si="14">F138</f>
        <v>6000</v>
      </c>
      <c r="G137" s="30">
        <f t="shared" si="14"/>
        <v>6000</v>
      </c>
    </row>
    <row r="138" spans="1:13" ht="12.75" customHeight="1" x14ac:dyDescent="0.25">
      <c r="A138" s="139" t="s">
        <v>107</v>
      </c>
      <c r="B138" s="48" t="s">
        <v>17</v>
      </c>
      <c r="C138" s="141" t="s">
        <v>61</v>
      </c>
      <c r="D138" s="37">
        <v>800</v>
      </c>
      <c r="E138" s="137">
        <v>6106.32</v>
      </c>
      <c r="F138" s="18">
        <f>Приложение2!G38</f>
        <v>6000</v>
      </c>
      <c r="G138" s="18">
        <f>Приложение2!H38</f>
        <v>6000</v>
      </c>
    </row>
    <row r="139" spans="1:13" ht="24" customHeight="1" x14ac:dyDescent="0.25">
      <c r="A139" s="139" t="s">
        <v>102</v>
      </c>
      <c r="B139" s="103" t="s">
        <v>17</v>
      </c>
      <c r="C139" s="142" t="s">
        <v>99</v>
      </c>
      <c r="D139" s="63"/>
      <c r="E139" s="137">
        <f>E140</f>
        <v>80000</v>
      </c>
      <c r="F139" s="137">
        <f t="shared" ref="F139" si="15">F140</f>
        <v>80000</v>
      </c>
      <c r="G139" s="137">
        <f t="shared" ref="G139" si="16">G140</f>
        <v>80000</v>
      </c>
    </row>
    <row r="140" spans="1:13" ht="12.75" customHeight="1" x14ac:dyDescent="0.25">
      <c r="A140" s="139" t="s">
        <v>103</v>
      </c>
      <c r="B140" s="103" t="s">
        <v>17</v>
      </c>
      <c r="C140" s="142" t="s">
        <v>99</v>
      </c>
      <c r="D140" s="63">
        <v>500</v>
      </c>
      <c r="E140" s="137">
        <f>Приложение2!F40</f>
        <v>80000</v>
      </c>
      <c r="F140" s="137">
        <f>Приложение2!G40</f>
        <v>80000</v>
      </c>
      <c r="G140" s="137">
        <f>Приложение2!H40</f>
        <v>80000</v>
      </c>
    </row>
    <row r="141" spans="1:13" s="119" customFormat="1" ht="12.75" customHeight="1" x14ac:dyDescent="0.25">
      <c r="A141" s="143" t="s">
        <v>46</v>
      </c>
      <c r="B141" s="115" t="s">
        <v>45</v>
      </c>
      <c r="C141" s="116"/>
      <c r="D141" s="122"/>
      <c r="E141" s="144">
        <f t="shared" ref="E141:G142" si="17">E142</f>
        <v>116675.23</v>
      </c>
      <c r="F141" s="181">
        <f>F142</f>
        <v>121854.5</v>
      </c>
      <c r="G141" s="181">
        <f t="shared" ref="G141" si="18">G142</f>
        <v>126089.19</v>
      </c>
    </row>
    <row r="142" spans="1:13" ht="24" customHeight="1" x14ac:dyDescent="0.25">
      <c r="A142" s="139" t="s">
        <v>47</v>
      </c>
      <c r="B142" s="103" t="s">
        <v>48</v>
      </c>
      <c r="C142" s="24"/>
      <c r="D142" s="63"/>
      <c r="E142" s="137">
        <f t="shared" si="17"/>
        <v>116675.23</v>
      </c>
      <c r="F142" s="137">
        <f t="shared" si="17"/>
        <v>121854.5</v>
      </c>
      <c r="G142" s="137">
        <f t="shared" si="17"/>
        <v>126089.19</v>
      </c>
    </row>
    <row r="143" spans="1:13" ht="12.75" customHeight="1" x14ac:dyDescent="0.25">
      <c r="A143" s="166" t="s">
        <v>65</v>
      </c>
      <c r="B143" s="26" t="s">
        <v>48</v>
      </c>
      <c r="C143" s="189" t="s">
        <v>66</v>
      </c>
      <c r="D143" s="190"/>
      <c r="E143" s="137">
        <f>E144</f>
        <v>116675.23</v>
      </c>
      <c r="F143" s="178">
        <f t="shared" ref="F143:G143" si="19">F144</f>
        <v>121854.5</v>
      </c>
      <c r="G143" s="178">
        <f t="shared" si="19"/>
        <v>126089.19</v>
      </c>
    </row>
    <row r="144" spans="1:13" ht="12.75" customHeight="1" x14ac:dyDescent="0.25">
      <c r="A144" s="139" t="s">
        <v>105</v>
      </c>
      <c r="B144" s="148" t="s">
        <v>48</v>
      </c>
      <c r="C144" s="141" t="s">
        <v>66</v>
      </c>
      <c r="D144" s="46">
        <v>100</v>
      </c>
      <c r="E144" s="137">
        <f>Приложение2!F44</f>
        <v>116675.23</v>
      </c>
      <c r="F144" s="137">
        <f>Приложение2!G44</f>
        <v>121854.5</v>
      </c>
      <c r="G144" s="137">
        <f>Приложение2!H44</f>
        <v>126089.19</v>
      </c>
    </row>
    <row r="145" spans="1:7" ht="12.75" customHeight="1" x14ac:dyDescent="0.25">
      <c r="A145" s="114" t="s">
        <v>31</v>
      </c>
      <c r="B145" s="121" t="s">
        <v>29</v>
      </c>
      <c r="C145" s="116"/>
      <c r="D145" s="122"/>
      <c r="E145" s="144">
        <f>E146+E149</f>
        <v>2016411.81</v>
      </c>
      <c r="F145" s="144">
        <f t="shared" ref="F145:G145" si="20">F146+F149</f>
        <v>1353164.09</v>
      </c>
      <c r="G145" s="144">
        <f t="shared" si="20"/>
        <v>1482470.57</v>
      </c>
    </row>
    <row r="146" spans="1:7" ht="50.25" customHeight="1" x14ac:dyDescent="0.25">
      <c r="A146" s="48" t="s">
        <v>44</v>
      </c>
      <c r="B146" s="109" t="s">
        <v>43</v>
      </c>
      <c r="C146" s="24"/>
      <c r="D146" s="63"/>
      <c r="E146" s="135">
        <f>E147</f>
        <v>1790411.81</v>
      </c>
      <c r="F146" s="18">
        <f>F147</f>
        <v>1353164.09</v>
      </c>
      <c r="G146" s="18">
        <f>G147</f>
        <v>1482470.57</v>
      </c>
    </row>
    <row r="147" spans="1:7" ht="24.75" customHeight="1" x14ac:dyDescent="0.25">
      <c r="A147" s="165" t="s">
        <v>67</v>
      </c>
      <c r="B147" s="26" t="s">
        <v>43</v>
      </c>
      <c r="C147" s="187" t="s">
        <v>68</v>
      </c>
      <c r="D147" s="188"/>
      <c r="E147" s="137">
        <f>E148</f>
        <v>1790411.81</v>
      </c>
      <c r="F147" s="137">
        <f t="shared" ref="F147:G147" si="21">F148</f>
        <v>1353164.09</v>
      </c>
      <c r="G147" s="137">
        <f t="shared" si="21"/>
        <v>1482470.57</v>
      </c>
    </row>
    <row r="148" spans="1:7" ht="12.75" customHeight="1" x14ac:dyDescent="0.25">
      <c r="A148" s="139" t="s">
        <v>101</v>
      </c>
      <c r="B148" s="26" t="s">
        <v>43</v>
      </c>
      <c r="C148" s="26" t="s">
        <v>68</v>
      </c>
      <c r="D148" s="26" t="s">
        <v>106</v>
      </c>
      <c r="E148" s="137">
        <v>1790411.81</v>
      </c>
      <c r="F148" s="30">
        <f>Приложение2!G48</f>
        <v>1353164.09</v>
      </c>
      <c r="G148" s="30">
        <f>Приложение2!H48</f>
        <v>1482470.57</v>
      </c>
    </row>
    <row r="149" spans="1:7" ht="12.75" customHeight="1" x14ac:dyDescent="0.25">
      <c r="A149" s="37" t="s">
        <v>70</v>
      </c>
      <c r="B149" s="109" t="s">
        <v>19</v>
      </c>
      <c r="C149" s="174" t="s">
        <v>69</v>
      </c>
      <c r="D149" s="111"/>
      <c r="E149" s="135">
        <f>E150</f>
        <v>226000</v>
      </c>
      <c r="F149" s="135"/>
      <c r="G149" s="136"/>
    </row>
    <row r="150" spans="1:7" ht="12.75" customHeight="1" x14ac:dyDescent="0.25">
      <c r="A150" s="139" t="s">
        <v>101</v>
      </c>
      <c r="B150" s="109" t="s">
        <v>19</v>
      </c>
      <c r="C150" s="174" t="s">
        <v>69</v>
      </c>
      <c r="D150" s="111" t="s">
        <v>106</v>
      </c>
      <c r="E150" s="135">
        <v>226000</v>
      </c>
      <c r="F150" s="135"/>
      <c r="G150" s="136"/>
    </row>
    <row r="151" spans="1:7" ht="12.75" customHeight="1" x14ac:dyDescent="0.25">
      <c r="A151" s="159"/>
      <c r="B151" s="115" t="s">
        <v>131</v>
      </c>
      <c r="C151" s="175"/>
      <c r="D151" s="120"/>
      <c r="E151" s="161">
        <f>E152+E154</f>
        <v>4211783.63</v>
      </c>
      <c r="F151" s="161">
        <f t="shared" ref="F151:G151" si="22">F152+F154</f>
        <v>0</v>
      </c>
      <c r="G151" s="161">
        <f t="shared" si="22"/>
        <v>0</v>
      </c>
    </row>
    <row r="152" spans="1:7" ht="12.75" customHeight="1" x14ac:dyDescent="0.25">
      <c r="A152" s="112" t="s">
        <v>132</v>
      </c>
      <c r="B152" s="109" t="s">
        <v>129</v>
      </c>
      <c r="C152" s="174" t="s">
        <v>130</v>
      </c>
      <c r="D152" s="111"/>
      <c r="E152" s="135">
        <f>E153</f>
        <v>2783.63</v>
      </c>
      <c r="F152" s="135"/>
      <c r="G152" s="136"/>
    </row>
    <row r="153" spans="1:7" ht="12.75" customHeight="1" x14ac:dyDescent="0.25">
      <c r="A153" s="139" t="s">
        <v>101</v>
      </c>
      <c r="B153" s="109" t="s">
        <v>129</v>
      </c>
      <c r="C153" s="174" t="s">
        <v>130</v>
      </c>
      <c r="D153" s="111" t="s">
        <v>106</v>
      </c>
      <c r="E153" s="135">
        <v>2783.63</v>
      </c>
      <c r="F153" s="135"/>
      <c r="G153" s="136"/>
    </row>
    <row r="154" spans="1:7" ht="12.75" customHeight="1" x14ac:dyDescent="0.25">
      <c r="A154" s="105" t="s">
        <v>123</v>
      </c>
      <c r="B154" s="109" t="s">
        <v>122</v>
      </c>
      <c r="C154" s="106"/>
      <c r="D154" s="107"/>
      <c r="E154" s="135">
        <f>E155</f>
        <v>4209000</v>
      </c>
      <c r="F154" s="135"/>
      <c r="G154" s="136"/>
    </row>
    <row r="155" spans="1:7" ht="12.75" customHeight="1" x14ac:dyDescent="0.25">
      <c r="A155" s="176" t="s">
        <v>124</v>
      </c>
      <c r="B155" s="103" t="s">
        <v>122</v>
      </c>
      <c r="C155" s="103" t="s">
        <v>125</v>
      </c>
      <c r="D155" s="104"/>
      <c r="E155" s="137">
        <f>E156</f>
        <v>4209000</v>
      </c>
      <c r="F155" s="137"/>
      <c r="G155" s="136"/>
    </row>
    <row r="156" spans="1:7" ht="12.75" customHeight="1" x14ac:dyDescent="0.25">
      <c r="A156" s="112" t="s">
        <v>101</v>
      </c>
      <c r="B156" s="103" t="s">
        <v>122</v>
      </c>
      <c r="C156" s="26" t="s">
        <v>125</v>
      </c>
      <c r="D156" s="104" t="s">
        <v>106</v>
      </c>
      <c r="E156" s="137">
        <v>4209000</v>
      </c>
      <c r="F156" s="137"/>
      <c r="G156" s="136"/>
    </row>
    <row r="157" spans="1:7" ht="12.75" customHeight="1" x14ac:dyDescent="0.25">
      <c r="A157" s="114" t="s">
        <v>94</v>
      </c>
      <c r="B157" s="115" t="s">
        <v>93</v>
      </c>
      <c r="C157" s="116"/>
      <c r="D157" s="117"/>
      <c r="E157" s="161">
        <f>E158</f>
        <v>2618678.14</v>
      </c>
      <c r="F157" s="161">
        <f t="shared" ref="F157:G158" si="23">F158</f>
        <v>1412159.6500000001</v>
      </c>
      <c r="G157" s="162">
        <f t="shared" si="23"/>
        <v>1310320.4800000002</v>
      </c>
    </row>
    <row r="158" spans="1:7" ht="12.75" customHeight="1" x14ac:dyDescent="0.25">
      <c r="A158" s="83" t="s">
        <v>95</v>
      </c>
      <c r="B158" s="109" t="s">
        <v>96</v>
      </c>
      <c r="C158" s="110"/>
      <c r="D158" s="106"/>
      <c r="E158" s="135">
        <f>E159</f>
        <v>2618678.14</v>
      </c>
      <c r="F158" s="135">
        <f t="shared" si="23"/>
        <v>1412159.6500000001</v>
      </c>
      <c r="G158" s="136">
        <f t="shared" si="23"/>
        <v>1310320.4800000002</v>
      </c>
    </row>
    <row r="159" spans="1:7" ht="12.75" customHeight="1" x14ac:dyDescent="0.25">
      <c r="A159" s="48" t="s">
        <v>97</v>
      </c>
      <c r="B159" s="26" t="s">
        <v>96</v>
      </c>
      <c r="C159" s="103" t="s">
        <v>98</v>
      </c>
      <c r="D159" s="94"/>
      <c r="E159" s="137">
        <f>E160+E161+E162</f>
        <v>2618678.14</v>
      </c>
      <c r="F159" s="137">
        <f>F160+F161</f>
        <v>1412159.6500000001</v>
      </c>
      <c r="G159" s="138">
        <f>G160+G161</f>
        <v>1310320.4800000002</v>
      </c>
    </row>
    <row r="160" spans="1:7" ht="12.75" customHeight="1" x14ac:dyDescent="0.25">
      <c r="A160" s="139" t="s">
        <v>105</v>
      </c>
      <c r="B160" s="26" t="s">
        <v>96</v>
      </c>
      <c r="C160" s="103" t="s">
        <v>98</v>
      </c>
      <c r="D160" s="48">
        <v>100</v>
      </c>
      <c r="E160" s="137">
        <v>1836757.02</v>
      </c>
      <c r="F160" s="138">
        <f>1084607.55+327551.48</f>
        <v>1412159.03</v>
      </c>
      <c r="G160" s="138">
        <f>1006390.28+303929.86</f>
        <v>1310320.1400000001</v>
      </c>
    </row>
    <row r="161" spans="1:7" ht="12.75" customHeight="1" x14ac:dyDescent="0.25">
      <c r="A161" s="139" t="s">
        <v>101</v>
      </c>
      <c r="B161" s="26" t="s">
        <v>96</v>
      </c>
      <c r="C161" s="103" t="s">
        <v>98</v>
      </c>
      <c r="D161" s="48">
        <v>200</v>
      </c>
      <c r="E161" s="137">
        <v>123078.12</v>
      </c>
      <c r="F161" s="138">
        <v>0.62</v>
      </c>
      <c r="G161" s="138">
        <v>0.34</v>
      </c>
    </row>
    <row r="162" spans="1:7" ht="12.75" customHeight="1" thickBot="1" x14ac:dyDescent="0.3">
      <c r="A162" s="46" t="s">
        <v>107</v>
      </c>
      <c r="B162" s="152" t="s">
        <v>96</v>
      </c>
      <c r="C162" s="148" t="s">
        <v>98</v>
      </c>
      <c r="D162" s="113">
        <v>800</v>
      </c>
      <c r="E162" s="182">
        <v>658843</v>
      </c>
      <c r="F162" s="182"/>
      <c r="G162" s="182"/>
    </row>
    <row r="163" spans="1:7" ht="12.75" customHeight="1" thickBot="1" x14ac:dyDescent="0.3">
      <c r="A163" s="237" t="s">
        <v>109</v>
      </c>
      <c r="B163" s="238"/>
      <c r="C163" s="238"/>
      <c r="D163" s="238"/>
      <c r="E163" s="183">
        <f>E118+E141+E145+E151+E157+E117</f>
        <v>11941574.580000002</v>
      </c>
      <c r="F163" s="184">
        <f>F118+F141+F145+F157+F117</f>
        <v>5435667.0000000009</v>
      </c>
      <c r="G163" s="184">
        <f>G118+G141+G145+G157+G117</f>
        <v>5608652.0000000009</v>
      </c>
    </row>
    <row r="165" spans="1:7" ht="12.75" customHeight="1" x14ac:dyDescent="0.25">
      <c r="F165" s="2"/>
    </row>
  </sheetData>
  <mergeCells count="52">
    <mergeCell ref="F114:F115"/>
    <mergeCell ref="G114:G115"/>
    <mergeCell ref="E114:E115"/>
    <mergeCell ref="A112:D112"/>
    <mergeCell ref="B101:G101"/>
    <mergeCell ref="A102:G102"/>
    <mergeCell ref="B103:G103"/>
    <mergeCell ref="B104:G104"/>
    <mergeCell ref="B105:G105"/>
    <mergeCell ref="F106:G106"/>
    <mergeCell ref="A109:D109"/>
    <mergeCell ref="A110:D110"/>
    <mergeCell ref="A111:D111"/>
    <mergeCell ref="A114:A115"/>
    <mergeCell ref="G60:K60"/>
    <mergeCell ref="C66:D66"/>
    <mergeCell ref="C77:D77"/>
    <mergeCell ref="C80:D80"/>
    <mergeCell ref="C86:D86"/>
    <mergeCell ref="F59:K59"/>
    <mergeCell ref="C42:D42"/>
    <mergeCell ref="C47:D47"/>
    <mergeCell ref="C50:D50"/>
    <mergeCell ref="A53:E53"/>
    <mergeCell ref="A54:E54"/>
    <mergeCell ref="A55:E55"/>
    <mergeCell ref="B7:E7"/>
    <mergeCell ref="A56:E56"/>
    <mergeCell ref="B57:E57"/>
    <mergeCell ref="A58:E58"/>
    <mergeCell ref="F58:K58"/>
    <mergeCell ref="A2:E2"/>
    <mergeCell ref="A3:E3"/>
    <mergeCell ref="A4:E4"/>
    <mergeCell ref="A5:E5"/>
    <mergeCell ref="A6:E6"/>
    <mergeCell ref="A163:D163"/>
    <mergeCell ref="C137:D137"/>
    <mergeCell ref="C143:D143"/>
    <mergeCell ref="C147:D147"/>
    <mergeCell ref="A8:E8"/>
    <mergeCell ref="A9:E9"/>
    <mergeCell ref="C16:D16"/>
    <mergeCell ref="C29:D29"/>
    <mergeCell ref="C32:D32"/>
    <mergeCell ref="C38:D38"/>
    <mergeCell ref="A59:E59"/>
    <mergeCell ref="C95:D95"/>
    <mergeCell ref="C98:D98"/>
    <mergeCell ref="C90:D90"/>
    <mergeCell ref="C120:D120"/>
    <mergeCell ref="C131:D131"/>
  </mergeCells>
  <pageMargins left="0.74803149606299213" right="0.74803149606299213" top="0.98425196850393704" bottom="0.98425196850393704" header="0.51181102362204722" footer="0.51181102362204722"/>
  <pageSetup paperSize="9" scale="92" fitToHeight="0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Приложение2</vt:lpstr>
      <vt:lpstr>Приложение 3</vt:lpstr>
      <vt:lpstr>'Приложение 3'!Область_печати</vt:lpstr>
      <vt:lpstr>Приложение2!Область_печати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2023-01-25T10:01:08Z</cp:lastPrinted>
  <dcterms:created xsi:type="dcterms:W3CDTF">2002-03-11T10:22:12Z</dcterms:created>
  <dcterms:modified xsi:type="dcterms:W3CDTF">2023-12-27T13:08:59Z</dcterms:modified>
</cp:coreProperties>
</file>